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https://digitalgojp.sharepoint.com/sites/MAFF_FS00006/Lib0004/10 総括係/17 定款等共済組合規程類/04 組合員等の資格、短期給付及び掛金等に係る申請書及び届出書様式/R06.12.02一部改正/03_施行版（R061202）/"/>
    </mc:Choice>
  </mc:AlternateContent>
  <xr:revisionPtr revIDLastSave="37" documentId="8_{AF88C577-8D14-416B-8553-F932FDF49195}" xr6:coauthVersionLast="47" xr6:coauthVersionMax="47" xr10:uidLastSave="{1DC110D7-1025-454D-9AFE-AF6DDDDD8B0D}"/>
  <bookViews>
    <workbookView xWindow="-120" yWindow="-120" windowWidth="29040" windowHeight="15840" tabRatio="922" activeTab="1" xr2:uid="{E175F1D5-EEFF-4A97-B062-70B71DA61B9F}"/>
  </bookViews>
  <sheets>
    <sheet name="フロー図" sheetId="15" r:id="rId1"/>
    <sheet name="組合員入力フォーム" sheetId="9" r:id="rId2"/>
    <sheet name="様式" sheetId="1" state="hidden" r:id="rId3"/>
    <sheet name="所属所コード" sheetId="16" state="hidden" r:id="rId4"/>
    <sheet name="RPA用" sheetId="10" r:id="rId5"/>
  </sheets>
  <definedNames>
    <definedName name="_xlnm.Print_Area" localSheetId="0">フロー図!$A$1:$U$42</definedName>
    <definedName name="_xlnm.Print_Area" localSheetId="1">組合員入力フォーム!$A$1:$M$208</definedName>
    <definedName name="_xlnm.Print_Area" localSheetId="2">様式!$A$1:$B$129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1" i="1" l="1"/>
  <c r="Y174" i="9" l="1" a="1"/>
  <c r="Y174" i="9" s="1"/>
  <c r="AU26" i="9"/>
  <c r="AU27" i="9"/>
  <c r="AU28" i="9"/>
  <c r="AU29" i="9"/>
  <c r="AU30" i="9"/>
  <c r="AU31" i="9"/>
  <c r="AU32" i="9"/>
  <c r="AU33" i="9"/>
  <c r="AU34" i="9"/>
  <c r="AU35" i="9"/>
  <c r="AU36" i="9"/>
  <c r="AU37" i="9"/>
  <c r="AU38" i="9"/>
  <c r="AU39" i="9"/>
  <c r="AU40" i="9"/>
  <c r="AU41" i="9"/>
  <c r="AU42" i="9"/>
  <c r="AU43" i="9"/>
  <c r="AU44" i="9"/>
  <c r="AU45" i="9"/>
  <c r="AU4" i="9"/>
  <c r="AU5" i="9"/>
  <c r="AU6" i="9"/>
  <c r="AU7" i="9"/>
  <c r="AU8" i="9"/>
  <c r="AU9" i="9"/>
  <c r="AU10" i="9"/>
  <c r="AU11" i="9"/>
  <c r="AU12" i="9"/>
  <c r="AU13" i="9"/>
  <c r="AU14" i="9"/>
  <c r="AU15" i="9"/>
  <c r="AU16" i="9"/>
  <c r="AU17" i="9"/>
  <c r="AU18" i="9"/>
  <c r="AU19" i="9"/>
  <c r="AU20" i="9"/>
  <c r="AU21" i="9"/>
  <c r="AU22" i="9"/>
  <c r="AU23" i="9"/>
  <c r="F120" i="9"/>
  <c r="B120" i="9"/>
  <c r="F117" i="9"/>
  <c r="B117" i="9"/>
  <c r="F73" i="9"/>
  <c r="B73" i="9"/>
  <c r="F70" i="9"/>
  <c r="B70" i="9"/>
  <c r="F46" i="9"/>
  <c r="B46" i="9"/>
  <c r="B31" i="9"/>
  <c r="B33" i="9"/>
  <c r="B29" i="9"/>
  <c r="F18" i="9"/>
  <c r="B18" i="9"/>
  <c r="V63" i="9" l="1" a="1"/>
  <c r="V63" i="9" s="1"/>
  <c r="V110" i="9" a="1"/>
  <c r="V110" i="9" s="1"/>
  <c r="I171" i="9" l="1"/>
  <c r="AU25" i="9" l="1"/>
  <c r="B16" i="1"/>
  <c r="B110" i="1"/>
  <c r="I170" i="9" l="1"/>
  <c r="I169" i="9"/>
  <c r="B137" i="9"/>
  <c r="B26" i="1"/>
  <c r="B24" i="1"/>
  <c r="B22" i="1"/>
  <c r="A241" i="16"/>
  <c r="A172" i="16"/>
  <c r="A112" i="16"/>
  <c r="A83" i="16"/>
  <c r="A57" i="16"/>
  <c r="A61" i="16" l="1"/>
  <c r="A99" i="16" l="1"/>
  <c r="A232" i="16"/>
  <c r="A253" i="16"/>
  <c r="A252" i="16"/>
  <c r="A251" i="16"/>
  <c r="A250" i="16"/>
  <c r="A249" i="16"/>
  <c r="A248" i="16"/>
  <c r="A247" i="16"/>
  <c r="A246" i="16"/>
  <c r="A245" i="16"/>
  <c r="A244" i="16"/>
  <c r="A243" i="16"/>
  <c r="A242" i="16"/>
  <c r="A240" i="16"/>
  <c r="A239" i="16"/>
  <c r="A238" i="16"/>
  <c r="A237" i="16"/>
  <c r="A236" i="16"/>
  <c r="A235" i="16"/>
  <c r="A234" i="16"/>
  <c r="A233"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1" i="16"/>
  <c r="A110" i="16"/>
  <c r="A109" i="16"/>
  <c r="A108" i="16"/>
  <c r="A107" i="16"/>
  <c r="A106" i="16"/>
  <c r="A105" i="16"/>
  <c r="A104" i="16"/>
  <c r="A103" i="16"/>
  <c r="A102" i="16"/>
  <c r="A101" i="16"/>
  <c r="A100" i="16"/>
  <c r="A98" i="16"/>
  <c r="A97" i="16"/>
  <c r="A96" i="16"/>
  <c r="A95" i="16"/>
  <c r="A94" i="16"/>
  <c r="A93" i="16"/>
  <c r="A92" i="16"/>
  <c r="A91" i="16"/>
  <c r="A90" i="16"/>
  <c r="A89" i="16"/>
  <c r="A88" i="16"/>
  <c r="A87" i="16"/>
  <c r="A86" i="16"/>
  <c r="A85" i="16"/>
  <c r="A84" i="16"/>
  <c r="A82" i="16"/>
  <c r="A81" i="16"/>
  <c r="A80" i="16"/>
  <c r="A79" i="16"/>
  <c r="A78" i="16"/>
  <c r="A77" i="16"/>
  <c r="A76" i="16"/>
  <c r="A75" i="16"/>
  <c r="A74" i="16"/>
  <c r="A73" i="16"/>
  <c r="A72" i="16"/>
  <c r="A71" i="16"/>
  <c r="A70" i="16"/>
  <c r="A69" i="16"/>
  <c r="A68" i="16"/>
  <c r="A67" i="16"/>
  <c r="A66" i="16"/>
  <c r="A65" i="16"/>
  <c r="A64" i="16"/>
  <c r="A63" i="16"/>
  <c r="A62" i="16"/>
  <c r="A60" i="16"/>
  <c r="A59" i="16"/>
  <c r="A58"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4" i="16"/>
  <c r="A13" i="16"/>
  <c r="A12" i="16"/>
  <c r="A11" i="16"/>
  <c r="A10" i="16"/>
  <c r="A9" i="16"/>
  <c r="A8" i="16"/>
  <c r="A7" i="16"/>
  <c r="A6" i="16"/>
  <c r="A5" i="16"/>
  <c r="A4" i="16"/>
  <c r="A3" i="16"/>
  <c r="A2" i="16"/>
  <c r="B20" i="1" l="1"/>
  <c r="K10" i="10"/>
  <c r="R10" i="10"/>
  <c r="DP10" i="10" l="1"/>
  <c r="DB10" i="10"/>
  <c r="BH10" i="10" l="1"/>
  <c r="CW10" i="10"/>
  <c r="Z10" i="10"/>
  <c r="L1" i="9" l="1"/>
  <c r="Q15" i="9" l="1"/>
  <c r="Q14" i="9"/>
  <c r="Q13" i="9"/>
  <c r="Q12" i="9"/>
  <c r="Q11" i="9"/>
  <c r="Q10" i="9"/>
  <c r="Q9" i="9"/>
  <c r="Q8" i="9"/>
  <c r="Q7" i="9"/>
  <c r="Q6" i="9"/>
  <c r="Q5" i="9"/>
  <c r="DN9" i="10" l="1"/>
  <c r="B50" i="1"/>
  <c r="B91" i="1"/>
  <c r="C87" i="1" l="1"/>
  <c r="C84" i="1"/>
  <c r="C46" i="1"/>
  <c r="C43" i="1"/>
  <c r="C9" i="1"/>
  <c r="C44" i="1"/>
  <c r="B85" i="9"/>
  <c r="G85" i="9"/>
  <c r="B9" i="1"/>
  <c r="C10" i="1"/>
  <c r="C6" i="1"/>
  <c r="B6" i="1" s="1"/>
  <c r="B21" i="1"/>
  <c r="B55" i="1" l="1"/>
  <c r="B45" i="1"/>
  <c r="B129" i="1" l="1"/>
  <c r="B128" i="1"/>
  <c r="B127" i="1"/>
  <c r="B126" i="1"/>
  <c r="B125" i="1"/>
  <c r="DU9" i="10" l="1"/>
  <c r="DS9" i="10"/>
  <c r="DR9" i="10"/>
  <c r="DQ9" i="10"/>
  <c r="B106" i="1" l="1"/>
  <c r="B65" i="1"/>
  <c r="B29" i="1"/>
  <c r="B117" i="1"/>
  <c r="DJ9" i="10" s="1"/>
  <c r="B116" i="1"/>
  <c r="DI9" i="10" s="1"/>
  <c r="B115" i="1"/>
  <c r="DH9" i="10" s="1"/>
  <c r="B114" i="1"/>
  <c r="DG9" i="10" s="1"/>
  <c r="B113" i="1"/>
  <c r="DF9" i="10" s="1"/>
  <c r="B112" i="1"/>
  <c r="DE9" i="10" s="1"/>
  <c r="DT9" i="10"/>
  <c r="B124" i="1"/>
  <c r="B33" i="1"/>
  <c r="B30" i="1"/>
  <c r="DP9" i="10" l="1"/>
  <c r="DC9" i="10"/>
  <c r="CZ9" i="10"/>
  <c r="BK9" i="10"/>
  <c r="AE9" i="10"/>
  <c r="AB9" i="10"/>
  <c r="AA9" i="10"/>
  <c r="N9" i="10"/>
  <c r="C14" i="1" l="1"/>
  <c r="B14" i="1" s="1"/>
  <c r="L9" i="10" s="1"/>
  <c r="S9" i="10" l="1"/>
  <c r="B89" i="1"/>
  <c r="CI9" i="10" s="1"/>
  <c r="B88" i="1"/>
  <c r="CH9" i="10" s="1"/>
  <c r="C88" i="1"/>
  <c r="B87" i="1"/>
  <c r="CG9" i="10" s="1"/>
  <c r="B85" i="1"/>
  <c r="CE9" i="10" s="1"/>
  <c r="C85" i="1"/>
  <c r="B84" i="1"/>
  <c r="CD9" i="10" s="1"/>
  <c r="B10" i="1"/>
  <c r="H9" i="10" s="1"/>
  <c r="G9" i="10"/>
  <c r="C7" i="1"/>
  <c r="B7" i="1" s="1"/>
  <c r="E9" i="10" s="1"/>
  <c r="D9" i="10"/>
  <c r="B120" i="1"/>
  <c r="DM9" i="10" s="1"/>
  <c r="B119" i="1"/>
  <c r="DL9" i="10" s="1"/>
  <c r="B118" i="1"/>
  <c r="DK9" i="10" s="1"/>
  <c r="DD9" i="10"/>
  <c r="B109" i="1"/>
  <c r="DB9" i="10" s="1"/>
  <c r="B95" i="1"/>
  <c r="CO9" i="10" s="1"/>
  <c r="B94" i="1"/>
  <c r="CN9" i="10" s="1"/>
  <c r="B92" i="1"/>
  <c r="CL9" i="10" s="1"/>
  <c r="CK9" i="10"/>
  <c r="B90" i="1"/>
  <c r="CJ9" i="10" s="1"/>
  <c r="B86" i="1"/>
  <c r="CF9" i="10" s="1"/>
  <c r="B83" i="1" l="1"/>
  <c r="CC9" i="10" s="1"/>
  <c r="B82" i="1"/>
  <c r="CB9" i="10" s="1"/>
  <c r="B81" i="1"/>
  <c r="CA9" i="10" s="1"/>
  <c r="B80" i="1"/>
  <c r="BZ9" i="10" s="1"/>
  <c r="B79" i="1"/>
  <c r="BY9" i="10" s="1"/>
  <c r="B75" i="1"/>
  <c r="BU9" i="10" s="1"/>
  <c r="B74" i="1"/>
  <c r="BT9" i="10" s="1"/>
  <c r="B73" i="1"/>
  <c r="BS9" i="10" s="1"/>
  <c r="B72" i="1"/>
  <c r="BR9" i="10" s="1"/>
  <c r="B71" i="1"/>
  <c r="BQ9" i="10" s="1"/>
  <c r="B70" i="1"/>
  <c r="BP9" i="10" s="1"/>
  <c r="B68" i="1"/>
  <c r="BN9" i="10" s="1"/>
  <c r="B66" i="1"/>
  <c r="BL9" i="10" s="1"/>
  <c r="B47" i="1"/>
  <c r="AS9" i="10" s="1"/>
  <c r="B46" i="1"/>
  <c r="AR9" i="10" s="1"/>
  <c r="B44" i="1"/>
  <c r="AP9" i="10" s="1"/>
  <c r="B43" i="1"/>
  <c r="AO9" i="10" s="1"/>
  <c r="B69" i="1"/>
  <c r="BO9" i="10" s="1"/>
  <c r="B67" i="1"/>
  <c r="BM9" i="10" s="1"/>
  <c r="B64" i="1"/>
  <c r="BJ9" i="10" s="1"/>
  <c r="B62" i="1"/>
  <c r="BH9" i="10" s="1"/>
  <c r="BA9" i="10"/>
  <c r="B37" i="1"/>
  <c r="AI9" i="10" s="1"/>
  <c r="B48" i="1"/>
  <c r="AT9" i="10" s="1"/>
  <c r="AQ9" i="10"/>
  <c r="B78" i="1"/>
  <c r="BX9" i="10" s="1"/>
  <c r="B18" i="1"/>
  <c r="P9" i="10" s="1"/>
  <c r="B54" i="1" l="1"/>
  <c r="AZ9" i="10" s="1"/>
  <c r="B53" i="1"/>
  <c r="AY9" i="10" s="1"/>
  <c r="B51" i="1"/>
  <c r="AW9" i="10" s="1"/>
  <c r="AV9" i="10"/>
  <c r="B49" i="1"/>
  <c r="AU9" i="10" s="1"/>
  <c r="B42" i="1"/>
  <c r="AN9" i="10" s="1"/>
  <c r="B41" i="1"/>
  <c r="AM9" i="10" s="1"/>
  <c r="B40" i="1"/>
  <c r="AL9" i="10" s="1"/>
  <c r="B39" i="1"/>
  <c r="AK9" i="10" s="1"/>
  <c r="B38" i="1"/>
  <c r="AJ9" i="10" s="1"/>
  <c r="B28" i="1" l="1"/>
  <c r="Z9" i="10" s="1"/>
  <c r="B19" i="1"/>
  <c r="Q9" i="10" s="1"/>
  <c r="B17" i="1"/>
  <c r="O9" i="10" s="1"/>
  <c r="B11" i="1"/>
  <c r="I9" i="10" s="1"/>
  <c r="B8" i="1"/>
  <c r="F9" i="10" s="1"/>
  <c r="B3" i="1"/>
  <c r="B9" i="10" s="1"/>
  <c r="B103" i="1"/>
  <c r="CW9" i="10" s="1"/>
  <c r="B105" i="1"/>
  <c r="CY9" i="10" s="1"/>
  <c r="B104" i="1"/>
  <c r="CX9" i="10" s="1"/>
  <c r="B63" i="1"/>
  <c r="BI9" i="10" s="1"/>
  <c r="B12" i="1" l="1"/>
  <c r="J9" i="10" s="1"/>
  <c r="B77" i="1" l="1"/>
  <c r="BW9" i="10" s="1"/>
  <c r="B36" i="1"/>
  <c r="AH9" i="10" s="1"/>
  <c r="B86" i="9" l="1"/>
  <c r="B56" i="1" s="1"/>
  <c r="B91" i="9"/>
  <c r="B90" i="9"/>
  <c r="B60" i="1" s="1"/>
  <c r="B89" i="9"/>
  <c r="B88" i="9"/>
  <c r="B58" i="1" s="1"/>
  <c r="B87" i="9"/>
  <c r="B133" i="9"/>
  <c r="G132" i="9"/>
  <c r="B132" i="9"/>
  <c r="B96" i="1" l="1"/>
  <c r="CP9" i="10" s="1"/>
  <c r="AU3" i="9"/>
  <c r="P15" i="9" l="1"/>
  <c r="P7" i="9"/>
  <c r="B4" i="9" l="1"/>
  <c r="B138" i="9"/>
  <c r="B136" i="9"/>
  <c r="B135" i="9"/>
  <c r="B134" i="9"/>
  <c r="B4" i="1" l="1"/>
  <c r="C9" i="10" s="1"/>
  <c r="C47" i="1" l="1"/>
  <c r="B198" i="9"/>
  <c r="C123" i="1" s="1"/>
  <c r="B123" i="1" s="1"/>
  <c r="DO9" i="10" s="1"/>
  <c r="B101" i="1" l="1"/>
  <c r="CU9" i="10" s="1"/>
  <c r="B99" i="1"/>
  <c r="CS9" i="10" s="1"/>
  <c r="B97" i="1"/>
  <c r="CQ9" i="10" s="1"/>
  <c r="D79" i="9"/>
  <c r="B52" i="1" s="1"/>
  <c r="AX9" i="10" s="1"/>
  <c r="BF9" i="10"/>
  <c r="BD9" i="10"/>
  <c r="BB9" i="10"/>
  <c r="D126" i="9"/>
  <c r="B93" i="1" s="1"/>
  <c r="CM9" i="10" s="1"/>
  <c r="B100" i="1" l="1"/>
  <c r="CT9" i="10" s="1"/>
  <c r="B98" i="1"/>
  <c r="CR9" i="10" s="1"/>
  <c r="B102" i="1"/>
  <c r="CV9" i="10" s="1"/>
  <c r="B59" i="1"/>
  <c r="BE9" i="10" s="1"/>
  <c r="B57" i="1"/>
  <c r="BC9" i="10" s="1"/>
  <c r="B61" i="1"/>
  <c r="BG9" i="10" s="1"/>
  <c r="B31" i="1" l="1"/>
  <c r="AC9" i="10" s="1"/>
  <c r="B15" i="1"/>
  <c r="M9" i="10" s="1"/>
  <c r="B34" i="1" l="1"/>
  <c r="X9" i="10"/>
  <c r="V9" i="10"/>
  <c r="T9" i="10"/>
  <c r="AF9" i="10" l="1"/>
  <c r="B32" i="1"/>
  <c r="AD9" i="10" s="1"/>
  <c r="B23" i="1"/>
  <c r="U9" i="10" s="1"/>
  <c r="B25" i="1"/>
  <c r="W9" i="10" s="1"/>
  <c r="B27" i="1"/>
  <c r="Y9" i="10" s="1"/>
  <c r="B13" i="1"/>
  <c r="K9" i="10" s="1"/>
  <c r="O6" i="1"/>
  <c r="AV5" i="9" s="1"/>
  <c r="O11" i="1" l="1"/>
  <c r="AV10" i="9" s="1"/>
  <c r="O10" i="1"/>
  <c r="AV7" i="9" s="1"/>
  <c r="O9" i="1"/>
  <c r="AV9" i="9" s="1"/>
  <c r="O8" i="1"/>
  <c r="AV8" i="9" s="1"/>
  <c r="O7" i="1"/>
  <c r="AV6" i="9" s="1"/>
  <c r="O5" i="1"/>
  <c r="AV11" i="9" s="1"/>
  <c r="O4" i="1"/>
  <c r="AV4" i="9" s="1"/>
  <c r="O3" i="1"/>
  <c r="AV3" i="9" s="1"/>
  <c r="R9"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田中　雄馬</author>
  </authors>
  <commentList>
    <comment ref="DV4" authorId="0" shapeId="0" xr:uid="{7BC99B20-5E5B-44C7-B08C-2400AFD67FC8}">
      <text>
        <r>
          <rPr>
            <b/>
            <sz val="9"/>
            <color indexed="81"/>
            <rFont val="MS P ゴシック"/>
            <family val="3"/>
            <charset val="128"/>
          </rPr>
          <t>大きな内容変更（様式の追加削除修正等）は数字を変更（1→2）
所属所の増減は変更履歴の追加のみで数字を変更しない（1→1.1）</t>
        </r>
      </text>
    </comment>
    <comment ref="K10" authorId="0" shapeId="0" xr:uid="{B072FC12-0C7C-4F75-B72D-EECCB9FEB085}">
      <text>
        <r>
          <rPr>
            <b/>
            <sz val="9"/>
            <color indexed="81"/>
            <rFont val="MS P ゴシック"/>
            <family val="3"/>
            <charset val="128"/>
          </rPr>
          <t>新規採用とその他以外で組合員番号が入力されていないと言葉が表示される。</t>
        </r>
      </text>
    </comment>
    <comment ref="R10" authorId="0" shapeId="0" xr:uid="{D811F451-B628-4EEE-8110-34FC59E797F5}">
      <text>
        <r>
          <rPr>
            <b/>
            <sz val="9"/>
            <color indexed="81"/>
            <rFont val="MS P ゴシック"/>
            <family val="3"/>
            <charset val="128"/>
          </rPr>
          <t>所属所名が選択されていないと言葉が表示される。</t>
        </r>
      </text>
    </comment>
    <comment ref="Z10" authorId="0" shapeId="0" xr:uid="{1BC9C101-8241-4699-A400-86506FCAD692}">
      <text>
        <r>
          <rPr>
            <b/>
            <sz val="9"/>
            <color indexed="81"/>
            <rFont val="MS P ゴシック"/>
            <family val="3"/>
            <charset val="128"/>
          </rPr>
          <t>組合員住所変更に☑の場合に、転居年月日が一つでも漏れていると言葉で表示される。</t>
        </r>
      </text>
    </comment>
    <comment ref="BH10" authorId="0" shapeId="0" xr:uid="{75194485-D3B0-4899-A1C3-765B2FB07A53}">
      <text>
        <r>
          <rPr>
            <b/>
            <sz val="9"/>
            <color indexed="81"/>
            <rFont val="MS P ゴシック"/>
            <family val="3"/>
            <charset val="128"/>
          </rPr>
          <t>被扶養者住所変更に☑かつ被扶養者①の申請理由が変更の場合に、転居年月日が一つでも漏れていると言葉で表示される。</t>
        </r>
      </text>
    </comment>
    <comment ref="CW10" authorId="0" shapeId="0" xr:uid="{E22D474F-9450-4463-901F-572F7952AD18}">
      <text>
        <r>
          <rPr>
            <b/>
            <sz val="9"/>
            <color indexed="81"/>
            <rFont val="MS P ゴシック"/>
            <family val="3"/>
            <charset val="128"/>
          </rPr>
          <t>被扶養者住所変更に☑かつ被扶養者②の申請理由が変更の場合に、転居年月日が一つでも漏れていると言葉で表示される。</t>
        </r>
      </text>
    </comment>
    <comment ref="DB10" authorId="0" shapeId="0" xr:uid="{8BB9BDC1-9B56-45E9-8167-6EF601313C94}">
      <text>
        <r>
          <rPr>
            <b/>
            <sz val="9"/>
            <color indexed="81"/>
            <rFont val="MS P ゴシック"/>
            <family val="3"/>
            <charset val="128"/>
          </rPr>
          <t>申請受付年月日が一つでも漏れていると言葉で表示される。</t>
        </r>
      </text>
    </comment>
    <comment ref="DP10" authorId="0" shapeId="0" xr:uid="{717A4C74-DD08-4161-A91C-3D02C1B1D982}">
      <text>
        <r>
          <rPr>
            <b/>
            <sz val="9"/>
            <color indexed="81"/>
            <rFont val="MS P ゴシック"/>
            <family val="3"/>
            <charset val="128"/>
          </rPr>
          <t>職域（機関番号）が選択されていないと言葉が表示される。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<sst xmlns="http://schemas.openxmlformats.org/spreadsheetml/2006/main" count="1752" uniqueCount="1164">
  <si>
    <t>被扶養者申告書申告フロー図</t>
    <rPh sb="0" eb="4">
      <t>ヒフヨウシャ</t>
    </rPh>
    <rPh sb="4" eb="7">
      <t>シンコクショ</t>
    </rPh>
    <rPh sb="7" eb="9">
      <t>シンコク</t>
    </rPh>
    <rPh sb="12" eb="13">
      <t>ズ</t>
    </rPh>
    <phoneticPr fontId="1"/>
  </si>
  <si>
    <t>・新規採用された場合</t>
    <rPh sb="1" eb="3">
      <t>シンキ</t>
    </rPh>
    <rPh sb="3" eb="5">
      <t>サイヨウ</t>
    </rPh>
    <rPh sb="8" eb="10">
      <t>バアイ</t>
    </rPh>
    <phoneticPr fontId="1"/>
  </si>
  <si>
    <t>・任期付き職員として採用され、初めて国家公務員共済組合員となった場合</t>
    <rPh sb="1" eb="3">
      <t>ニンキ</t>
    </rPh>
    <rPh sb="3" eb="4">
      <t>ツ</t>
    </rPh>
    <rPh sb="5" eb="7">
      <t>ショクイン</t>
    </rPh>
    <rPh sb="10" eb="12">
      <t>サイヨウ</t>
    </rPh>
    <rPh sb="15" eb="16">
      <t>ハジ</t>
    </rPh>
    <rPh sb="18" eb="20">
      <t>コッカ</t>
    </rPh>
    <rPh sb="20" eb="23">
      <t>コウムイン</t>
    </rPh>
    <rPh sb="23" eb="25">
      <t>キョウサイ</t>
    </rPh>
    <rPh sb="25" eb="28">
      <t>クミアイイン</t>
    </rPh>
    <rPh sb="32" eb="34">
      <t>バアイ</t>
    </rPh>
    <phoneticPr fontId="1"/>
  </si>
  <si>
    <r>
      <t>①新規登録に</t>
    </r>
    <r>
      <rPr>
        <u/>
        <sz val="11"/>
        <color theme="1"/>
        <rFont val="Segoe UI Symbol"/>
        <family val="2"/>
      </rPr>
      <t>☑</t>
    </r>
    <r>
      <rPr>
        <u/>
        <sz val="11"/>
        <color theme="1"/>
        <rFont val="游ゴシック"/>
        <family val="2"/>
        <scheme val="minor"/>
      </rPr>
      <t>を入れてください。</t>
    </r>
    <rPh sb="1" eb="3">
      <t>シンキ</t>
    </rPh>
    <rPh sb="3" eb="5">
      <t>トウロク</t>
    </rPh>
    <rPh sb="8" eb="9">
      <t>イ</t>
    </rPh>
    <phoneticPr fontId="1"/>
  </si>
  <si>
    <t>・期間業務職員として採用され、初めて国家公務員共済組合員となった場合</t>
    <rPh sb="1" eb="3">
      <t>キカン</t>
    </rPh>
    <rPh sb="3" eb="5">
      <t>ギョウム</t>
    </rPh>
    <rPh sb="5" eb="7">
      <t>ショクイン</t>
    </rPh>
    <rPh sb="10" eb="12">
      <t>サイヨウ</t>
    </rPh>
    <rPh sb="15" eb="16">
      <t>ハジ</t>
    </rPh>
    <rPh sb="18" eb="20">
      <t>コッカ</t>
    </rPh>
    <rPh sb="20" eb="23">
      <t>コウムイン</t>
    </rPh>
    <rPh sb="23" eb="25">
      <t>キョウサイ</t>
    </rPh>
    <rPh sb="25" eb="28">
      <t>クミアイイン</t>
    </rPh>
    <rPh sb="32" eb="34">
      <t>バアイ</t>
    </rPh>
    <phoneticPr fontId="1"/>
  </si>
  <si>
    <t>※同時に被扶養者も認定する場合は、</t>
    <rPh sb="1" eb="3">
      <t>ドウジ</t>
    </rPh>
    <rPh sb="4" eb="8">
      <t>ヒフヨウシャ</t>
    </rPh>
    <rPh sb="9" eb="11">
      <t>ニンテイ</t>
    </rPh>
    <rPh sb="13" eb="15">
      <t>バアイ</t>
    </rPh>
    <phoneticPr fontId="1"/>
  </si>
  <si>
    <t>・非常勤(契約)職員として採用され、初めて国家公務員共済組合員となった場合</t>
    <rPh sb="1" eb="4">
      <t>ヒジョウキン</t>
    </rPh>
    <rPh sb="5" eb="7">
      <t>ケイヤク</t>
    </rPh>
    <rPh sb="8" eb="10">
      <t>ショクイン</t>
    </rPh>
    <rPh sb="13" eb="15">
      <t>サイヨウ</t>
    </rPh>
    <rPh sb="18" eb="19">
      <t>ハジ</t>
    </rPh>
    <rPh sb="21" eb="23">
      <t>コッカ</t>
    </rPh>
    <rPh sb="23" eb="26">
      <t>コウムイン</t>
    </rPh>
    <rPh sb="26" eb="28">
      <t>キョウサイ</t>
    </rPh>
    <rPh sb="28" eb="31">
      <t>クミアイイン</t>
    </rPh>
    <rPh sb="35" eb="37">
      <t>バアイ</t>
    </rPh>
    <phoneticPr fontId="1"/>
  </si>
  <si>
    <r>
      <rPr>
        <sz val="11"/>
        <color theme="1"/>
        <rFont val="游ゴシック"/>
        <family val="3"/>
        <charset val="128"/>
        <scheme val="minor"/>
      </rPr>
      <t>　</t>
    </r>
    <r>
      <rPr>
        <u/>
        <sz val="11"/>
        <color theme="1"/>
        <rFont val="游ゴシック"/>
        <family val="2"/>
        <scheme val="minor"/>
      </rPr>
      <t>③新規登録も</t>
    </r>
    <r>
      <rPr>
        <u/>
        <sz val="11"/>
        <color theme="1"/>
        <rFont val="Segoe UI Symbol"/>
        <family val="2"/>
      </rPr>
      <t>☑</t>
    </r>
    <r>
      <rPr>
        <u/>
        <sz val="11"/>
        <color theme="1"/>
        <rFont val="游ゴシック"/>
        <family val="2"/>
        <scheme val="minor"/>
      </rPr>
      <t>してください。</t>
    </r>
    <phoneticPr fontId="1"/>
  </si>
  <si>
    <t>・臨時的任用職員として採用され、初めて国家公務員共済組合員となった場合</t>
    <rPh sb="1" eb="6">
      <t>リンジテキニンヨウ</t>
    </rPh>
    <rPh sb="6" eb="8">
      <t>ショクイン</t>
    </rPh>
    <rPh sb="11" eb="13">
      <t>サイヨウ</t>
    </rPh>
    <rPh sb="16" eb="17">
      <t>ハジ</t>
    </rPh>
    <rPh sb="19" eb="21">
      <t>コッカ</t>
    </rPh>
    <rPh sb="21" eb="24">
      <t>コウムイン</t>
    </rPh>
    <rPh sb="24" eb="26">
      <t>キョウサイ</t>
    </rPh>
    <rPh sb="26" eb="29">
      <t>クミアイイン</t>
    </rPh>
    <rPh sb="33" eb="35">
      <t>バアイ</t>
    </rPh>
    <phoneticPr fontId="1"/>
  </si>
  <si>
    <t>・他省庁から転入した場合</t>
    <rPh sb="1" eb="4">
      <t>タショウチョウ</t>
    </rPh>
    <rPh sb="6" eb="8">
      <t>テンニュウ</t>
    </rPh>
    <rPh sb="10" eb="12">
      <t>バアイ</t>
    </rPh>
    <phoneticPr fontId="1"/>
  </si>
  <si>
    <t>・地方共済から転入した場合（引き続いて地方公務員・警察・公立学校から転入）</t>
    <rPh sb="1" eb="3">
      <t>チホウ</t>
    </rPh>
    <rPh sb="3" eb="5">
      <t>キョウサイ</t>
    </rPh>
    <rPh sb="7" eb="9">
      <t>テンニュウ</t>
    </rPh>
    <rPh sb="11" eb="13">
      <t>バアイ</t>
    </rPh>
    <rPh sb="14" eb="15">
      <t>ヒ</t>
    </rPh>
    <rPh sb="16" eb="17">
      <t>ツヅ</t>
    </rPh>
    <rPh sb="19" eb="21">
      <t>チホウ</t>
    </rPh>
    <rPh sb="21" eb="24">
      <t>コウムイン</t>
    </rPh>
    <rPh sb="25" eb="27">
      <t>ケイサツ</t>
    </rPh>
    <rPh sb="28" eb="30">
      <t>コウリツ</t>
    </rPh>
    <rPh sb="30" eb="32">
      <t>ガッコウ</t>
    </rPh>
    <rPh sb="34" eb="36">
      <t>テンニュウ</t>
    </rPh>
    <phoneticPr fontId="1"/>
  </si>
  <si>
    <t>・公庫・公団等から転入した場合（継続長期組合員からの異動）</t>
    <rPh sb="1" eb="3">
      <t>コウコ</t>
    </rPh>
    <rPh sb="4" eb="6">
      <t>コウダン</t>
    </rPh>
    <rPh sb="6" eb="7">
      <t>トウ</t>
    </rPh>
    <rPh sb="9" eb="11">
      <t>テンニュウ</t>
    </rPh>
    <rPh sb="13" eb="15">
      <t>バアイ</t>
    </rPh>
    <rPh sb="16" eb="18">
      <t>ケイゾク</t>
    </rPh>
    <rPh sb="18" eb="20">
      <t>チョウキ</t>
    </rPh>
    <rPh sb="20" eb="23">
      <t>クミアイイン</t>
    </rPh>
    <rPh sb="26" eb="28">
      <t>イドウ</t>
    </rPh>
    <phoneticPr fontId="1"/>
  </si>
  <si>
    <t>・定年退職後に、フルタイム再任用職員として採用された場合</t>
    <rPh sb="1" eb="3">
      <t>テイネン</t>
    </rPh>
    <rPh sb="3" eb="6">
      <t>タイショクゴ</t>
    </rPh>
    <rPh sb="13" eb="16">
      <t>サイニンヨウ</t>
    </rPh>
    <rPh sb="16" eb="18">
      <t>ショクイン</t>
    </rPh>
    <rPh sb="21" eb="23">
      <t>サイヨウ</t>
    </rPh>
    <rPh sb="26" eb="28">
      <t>バアイ</t>
    </rPh>
    <phoneticPr fontId="1"/>
  </si>
  <si>
    <r>
      <t>②新規登録に</t>
    </r>
    <r>
      <rPr>
        <u/>
        <sz val="11"/>
        <color theme="1"/>
        <rFont val="Segoe UI Symbol"/>
        <family val="2"/>
      </rPr>
      <t>☑</t>
    </r>
    <r>
      <rPr>
        <u/>
        <sz val="11"/>
        <color theme="1"/>
        <rFont val="游ゴシック"/>
        <family val="2"/>
        <scheme val="minor"/>
      </rPr>
      <t xml:space="preserve">を入れてください。
※同時に被扶養者も認定する場合は、
</t>
    </r>
    <r>
      <rPr>
        <sz val="11"/>
        <color theme="1"/>
        <rFont val="游ゴシック"/>
        <family val="3"/>
        <charset val="128"/>
        <scheme val="minor"/>
      </rPr>
      <t>　</t>
    </r>
    <r>
      <rPr>
        <u/>
        <sz val="11"/>
        <color theme="1"/>
        <rFont val="游ゴシック"/>
        <family val="2"/>
        <scheme val="minor"/>
      </rPr>
      <t>③新規登録も</t>
    </r>
    <r>
      <rPr>
        <u/>
        <sz val="11"/>
        <color theme="1"/>
        <rFont val="Segoe UI Symbol"/>
        <family val="2"/>
      </rPr>
      <t>☑</t>
    </r>
    <r>
      <rPr>
        <u/>
        <sz val="11"/>
        <color theme="1"/>
        <rFont val="游ゴシック"/>
        <family val="2"/>
        <scheme val="minor"/>
      </rPr>
      <t>してください。</t>
    </r>
    <rPh sb="1" eb="3">
      <t>シンキ</t>
    </rPh>
    <rPh sb="3" eb="5">
      <t>トウロク</t>
    </rPh>
    <rPh sb="8" eb="9">
      <t>イ</t>
    </rPh>
    <phoneticPr fontId="1"/>
  </si>
  <si>
    <t>・定年退職後に、短時間再任用職員として採用された場合</t>
    <rPh sb="1" eb="3">
      <t>テイネン</t>
    </rPh>
    <rPh sb="3" eb="6">
      <t>タイショクゴ</t>
    </rPh>
    <rPh sb="8" eb="11">
      <t>タンジカン</t>
    </rPh>
    <rPh sb="11" eb="14">
      <t>サイニンヨウ</t>
    </rPh>
    <rPh sb="14" eb="16">
      <t>ショクイン</t>
    </rPh>
    <rPh sb="19" eb="21">
      <t>サイヨウ</t>
    </rPh>
    <rPh sb="24" eb="26">
      <t>バアイ</t>
    </rPh>
    <phoneticPr fontId="1"/>
  </si>
  <si>
    <t>・過去に国家公務員共済組合に加入していて、採用された場合</t>
    <rPh sb="1" eb="3">
      <t>カコ</t>
    </rPh>
    <rPh sb="4" eb="6">
      <t>コッカ</t>
    </rPh>
    <rPh sb="6" eb="9">
      <t>コウムイン</t>
    </rPh>
    <rPh sb="9" eb="11">
      <t>キョウサイ</t>
    </rPh>
    <rPh sb="11" eb="13">
      <t>クミアイ</t>
    </rPh>
    <rPh sb="14" eb="16">
      <t>カニュウ</t>
    </rPh>
    <rPh sb="21" eb="23">
      <t>サイヨウ</t>
    </rPh>
    <rPh sb="26" eb="28">
      <t>バアイ</t>
    </rPh>
    <phoneticPr fontId="1"/>
  </si>
  <si>
    <t>・過去に国家公務員共済組合に加入していて、任期付き職員として採用された場合</t>
    <rPh sb="1" eb="3">
      <t>カコ</t>
    </rPh>
    <rPh sb="4" eb="6">
      <t>コッカ</t>
    </rPh>
    <rPh sb="6" eb="9">
      <t>コウムイン</t>
    </rPh>
    <rPh sb="9" eb="11">
      <t>キョウサイ</t>
    </rPh>
    <rPh sb="11" eb="13">
      <t>クミアイ</t>
    </rPh>
    <rPh sb="14" eb="16">
      <t>カニュウ</t>
    </rPh>
    <rPh sb="21" eb="23">
      <t>ニンキ</t>
    </rPh>
    <rPh sb="23" eb="24">
      <t>ツ</t>
    </rPh>
    <rPh sb="25" eb="27">
      <t>ショクイン</t>
    </rPh>
    <rPh sb="30" eb="32">
      <t>サイヨウ</t>
    </rPh>
    <rPh sb="35" eb="37">
      <t>バアイ</t>
    </rPh>
    <phoneticPr fontId="1"/>
  </si>
  <si>
    <t>・過去に国家公務員共済組合に加入していて、期間業務職員として採用された場合</t>
    <rPh sb="1" eb="3">
      <t>カコ</t>
    </rPh>
    <rPh sb="4" eb="6">
      <t>コッカ</t>
    </rPh>
    <rPh sb="6" eb="9">
      <t>コウムイン</t>
    </rPh>
    <rPh sb="9" eb="11">
      <t>キョウサイ</t>
    </rPh>
    <rPh sb="11" eb="13">
      <t>クミアイ</t>
    </rPh>
    <rPh sb="14" eb="16">
      <t>カニュウ</t>
    </rPh>
    <rPh sb="21" eb="23">
      <t>キカン</t>
    </rPh>
    <rPh sb="23" eb="25">
      <t>ギョウム</t>
    </rPh>
    <rPh sb="25" eb="27">
      <t>ショクイン</t>
    </rPh>
    <rPh sb="30" eb="32">
      <t>サイヨウ</t>
    </rPh>
    <rPh sb="35" eb="37">
      <t>バアイ</t>
    </rPh>
    <phoneticPr fontId="1"/>
  </si>
  <si>
    <t>・過去に国家公務員共済組合に加入していて、非常勤(契約)職員として採用された場合</t>
    <rPh sb="1" eb="3">
      <t>カコ</t>
    </rPh>
    <rPh sb="4" eb="6">
      <t>コッカ</t>
    </rPh>
    <rPh sb="6" eb="9">
      <t>コウムイン</t>
    </rPh>
    <rPh sb="9" eb="11">
      <t>キョウサイ</t>
    </rPh>
    <rPh sb="11" eb="13">
      <t>クミアイ</t>
    </rPh>
    <rPh sb="14" eb="16">
      <t>カニュウ</t>
    </rPh>
    <rPh sb="21" eb="24">
      <t>ヒジョウキン</t>
    </rPh>
    <rPh sb="25" eb="27">
      <t>ケイヤク</t>
    </rPh>
    <rPh sb="28" eb="30">
      <t>ショクイン</t>
    </rPh>
    <rPh sb="33" eb="35">
      <t>サイヨウ</t>
    </rPh>
    <rPh sb="38" eb="40">
      <t>バアイ</t>
    </rPh>
    <phoneticPr fontId="1"/>
  </si>
  <si>
    <t>・過去に国家公務員共済組合に加入していて、臨時的任用職員として採用された場合</t>
    <rPh sb="1" eb="3">
      <t>カコ</t>
    </rPh>
    <rPh sb="4" eb="6">
      <t>コッカ</t>
    </rPh>
    <rPh sb="6" eb="9">
      <t>コウムイン</t>
    </rPh>
    <rPh sb="9" eb="11">
      <t>キョウサイ</t>
    </rPh>
    <rPh sb="11" eb="13">
      <t>クミアイ</t>
    </rPh>
    <rPh sb="14" eb="16">
      <t>カニュウ</t>
    </rPh>
    <rPh sb="21" eb="24">
      <t>リンジテキ</t>
    </rPh>
    <rPh sb="24" eb="26">
      <t>ニンヨウ</t>
    </rPh>
    <rPh sb="26" eb="28">
      <t>ショクイン</t>
    </rPh>
    <rPh sb="31" eb="33">
      <t>サイヨウ</t>
    </rPh>
    <rPh sb="36" eb="38">
      <t>バアイ</t>
    </rPh>
    <phoneticPr fontId="1"/>
  </si>
  <si>
    <t>・被扶養者を認定する場合</t>
    <rPh sb="1" eb="5">
      <t>ヒフヨウシャ</t>
    </rPh>
    <rPh sb="6" eb="8">
      <t>ニンテイ</t>
    </rPh>
    <rPh sb="10" eb="12">
      <t>バアイ</t>
    </rPh>
    <phoneticPr fontId="1"/>
  </si>
  <si>
    <r>
      <t>③新規登録に</t>
    </r>
    <r>
      <rPr>
        <u/>
        <sz val="11"/>
        <color theme="1"/>
        <rFont val="Segoe UI Symbol"/>
        <family val="2"/>
      </rPr>
      <t>☑</t>
    </r>
    <r>
      <rPr>
        <u/>
        <sz val="11"/>
        <color theme="1"/>
        <rFont val="游ゴシック"/>
        <family val="2"/>
        <scheme val="minor"/>
      </rPr>
      <t>を入れてください。</t>
    </r>
    <rPh sb="1" eb="3">
      <t>シンキ</t>
    </rPh>
    <rPh sb="3" eb="5">
      <t>トウロク</t>
    </rPh>
    <rPh sb="8" eb="9">
      <t>イ</t>
    </rPh>
    <phoneticPr fontId="1"/>
  </si>
  <si>
    <r>
      <rPr>
        <sz val="11"/>
        <color theme="1"/>
        <rFont val="游ゴシック"/>
        <family val="3"/>
        <charset val="128"/>
        <scheme val="minor"/>
      </rPr>
      <t>　</t>
    </r>
    <r>
      <rPr>
        <u/>
        <sz val="11"/>
        <color theme="1"/>
        <rFont val="游ゴシック"/>
        <family val="2"/>
        <scheme val="minor"/>
      </rPr>
      <t>（婚姻、出生、離職、雇用保険受給終了、収入減少、主たる被扶養者の変更等）</t>
    </r>
    <phoneticPr fontId="1"/>
  </si>
  <si>
    <r>
      <t>④変更登録に</t>
    </r>
    <r>
      <rPr>
        <u/>
        <sz val="11"/>
        <color theme="1"/>
        <rFont val="Segoe UI Symbol"/>
        <family val="2"/>
      </rPr>
      <t>☑</t>
    </r>
    <r>
      <rPr>
        <u/>
        <sz val="11"/>
        <color theme="1"/>
        <rFont val="游ゴシック"/>
        <family val="2"/>
        <scheme val="minor"/>
      </rPr>
      <t>を入れてください。</t>
    </r>
    <rPh sb="1" eb="3">
      <t>ヘンコウ</t>
    </rPh>
    <rPh sb="3" eb="5">
      <t>トウロク</t>
    </rPh>
    <rPh sb="8" eb="9">
      <t>イ</t>
    </rPh>
    <phoneticPr fontId="1"/>
  </si>
  <si>
    <t>・組合員が転居した場合</t>
    <rPh sb="1" eb="4">
      <t>クミアイイン</t>
    </rPh>
    <rPh sb="5" eb="7">
      <t>テンキョ</t>
    </rPh>
    <rPh sb="9" eb="11">
      <t>バアイ</t>
    </rPh>
    <phoneticPr fontId="1"/>
  </si>
  <si>
    <t>※同時に被扶養者も転居した場合は、</t>
    <rPh sb="1" eb="3">
      <t>ドウジ</t>
    </rPh>
    <rPh sb="4" eb="8">
      <t>ヒフヨウシャ</t>
    </rPh>
    <rPh sb="9" eb="11">
      <t>テンキョ</t>
    </rPh>
    <rPh sb="13" eb="15">
      <t>バアイ</t>
    </rPh>
    <phoneticPr fontId="1"/>
  </si>
  <si>
    <r>
      <rPr>
        <sz val="11"/>
        <color theme="1"/>
        <rFont val="游ゴシック"/>
        <family val="3"/>
        <charset val="128"/>
        <scheme val="minor"/>
      </rPr>
      <t>　</t>
    </r>
    <r>
      <rPr>
        <u/>
        <sz val="11"/>
        <color theme="1"/>
        <rFont val="游ゴシック"/>
        <family val="2"/>
        <scheme val="minor"/>
      </rPr>
      <t>⑨変更登録も</t>
    </r>
    <r>
      <rPr>
        <u/>
        <sz val="11"/>
        <color theme="1"/>
        <rFont val="Segoe UI Symbol"/>
        <family val="2"/>
      </rPr>
      <t>☑</t>
    </r>
    <r>
      <rPr>
        <u/>
        <sz val="11"/>
        <color theme="1"/>
        <rFont val="游ゴシック"/>
        <family val="2"/>
        <scheme val="minor"/>
      </rPr>
      <t>してください。</t>
    </r>
    <rPh sb="2" eb="4">
      <t>ヘンコウ</t>
    </rPh>
    <rPh sb="4" eb="6">
      <t>トウロク</t>
    </rPh>
    <phoneticPr fontId="1"/>
  </si>
  <si>
    <t>・給付金の振込先を変更する場合</t>
    <rPh sb="1" eb="4">
      <t>キュウフキン</t>
    </rPh>
    <rPh sb="5" eb="8">
      <t>フリコミサキ</t>
    </rPh>
    <rPh sb="9" eb="11">
      <t>ヘンコウ</t>
    </rPh>
    <rPh sb="13" eb="15">
      <t>バアイ</t>
    </rPh>
    <phoneticPr fontId="1"/>
  </si>
  <si>
    <r>
      <t>⑤変更登録に</t>
    </r>
    <r>
      <rPr>
        <u/>
        <sz val="11"/>
        <color theme="1"/>
        <rFont val="Segoe UI Symbol"/>
        <family val="2"/>
      </rPr>
      <t>☑</t>
    </r>
    <r>
      <rPr>
        <u/>
        <sz val="11"/>
        <color theme="1"/>
        <rFont val="游ゴシック"/>
        <family val="2"/>
        <scheme val="minor"/>
      </rPr>
      <t>を入れてください。</t>
    </r>
    <rPh sb="1" eb="3">
      <t>ヘンコウ</t>
    </rPh>
    <rPh sb="3" eb="5">
      <t>トウロク</t>
    </rPh>
    <rPh sb="8" eb="9">
      <t>イ</t>
    </rPh>
    <phoneticPr fontId="1"/>
  </si>
  <si>
    <t>・組合員が改姓した場合</t>
    <rPh sb="1" eb="4">
      <t>クミアイイン</t>
    </rPh>
    <rPh sb="5" eb="7">
      <t>カイセイ</t>
    </rPh>
    <rPh sb="9" eb="11">
      <t>バアイ</t>
    </rPh>
    <phoneticPr fontId="1"/>
  </si>
  <si>
    <r>
      <t>⑥変更登録に</t>
    </r>
    <r>
      <rPr>
        <u/>
        <sz val="11"/>
        <color theme="1"/>
        <rFont val="Segoe UI Symbol"/>
        <family val="2"/>
      </rPr>
      <t>☑</t>
    </r>
    <r>
      <rPr>
        <u/>
        <sz val="11"/>
        <color theme="1"/>
        <rFont val="游ゴシック"/>
        <family val="2"/>
        <scheme val="minor"/>
      </rPr>
      <t>を入れてください。</t>
    </r>
    <rPh sb="1" eb="3">
      <t>ヘンコウ</t>
    </rPh>
    <rPh sb="3" eb="5">
      <t>トウロク</t>
    </rPh>
    <rPh sb="8" eb="9">
      <t>イ</t>
    </rPh>
    <phoneticPr fontId="1"/>
  </si>
  <si>
    <r>
      <t xml:space="preserve">・組合員の情報修正する場合
</t>
    </r>
    <r>
      <rPr>
        <sz val="11"/>
        <rFont val="游ゴシック"/>
        <family val="3"/>
        <charset val="128"/>
        <scheme val="minor"/>
      </rPr>
      <t>　</t>
    </r>
    <r>
      <rPr>
        <u/>
        <sz val="11"/>
        <rFont val="游ゴシック"/>
        <family val="3"/>
        <charset val="128"/>
        <scheme val="minor"/>
      </rPr>
      <t>（短期組合員から引き続いて長期組合員になった、長期組合員から引き続いて短期組合員になった）</t>
    </r>
    <rPh sb="1" eb="4">
      <t>クミアイイン</t>
    </rPh>
    <rPh sb="5" eb="7">
      <t>ジョウホウ</t>
    </rPh>
    <rPh sb="7" eb="9">
      <t>シュウセイ</t>
    </rPh>
    <rPh sb="11" eb="13">
      <t>バアイ</t>
    </rPh>
    <rPh sb="16" eb="18">
      <t>タンキ</t>
    </rPh>
    <rPh sb="18" eb="21">
      <t>クミアイイン</t>
    </rPh>
    <rPh sb="23" eb="24">
      <t>ヒ</t>
    </rPh>
    <rPh sb="25" eb="26">
      <t>ツヅ</t>
    </rPh>
    <rPh sb="28" eb="30">
      <t>チョウキ</t>
    </rPh>
    <rPh sb="30" eb="33">
      <t>クミアイイン</t>
    </rPh>
    <rPh sb="38" eb="40">
      <t>チョウキ</t>
    </rPh>
    <rPh sb="40" eb="43">
      <t>クミアイイン</t>
    </rPh>
    <rPh sb="45" eb="46">
      <t>ヒ</t>
    </rPh>
    <rPh sb="47" eb="48">
      <t>ツヅ</t>
    </rPh>
    <rPh sb="50" eb="52">
      <t>タンキ</t>
    </rPh>
    <rPh sb="52" eb="55">
      <t>クミアイイン</t>
    </rPh>
    <phoneticPr fontId="1"/>
  </si>
  <si>
    <r>
      <t>⑦変更登録に</t>
    </r>
    <r>
      <rPr>
        <u/>
        <sz val="11"/>
        <color theme="1"/>
        <rFont val="Segoe UI Symbol"/>
        <family val="2"/>
      </rPr>
      <t>☑</t>
    </r>
    <r>
      <rPr>
        <u/>
        <sz val="11"/>
        <color theme="1"/>
        <rFont val="游ゴシック"/>
        <family val="2"/>
        <scheme val="minor"/>
      </rPr>
      <t>を入れてください。</t>
    </r>
    <rPh sb="1" eb="3">
      <t>ヘンコウ</t>
    </rPh>
    <rPh sb="3" eb="5">
      <t>トウロク</t>
    </rPh>
    <rPh sb="8" eb="9">
      <t>イ</t>
    </rPh>
    <phoneticPr fontId="1"/>
  </si>
  <si>
    <t>※被扶養配偶者がいる場合は</t>
    <rPh sb="1" eb="4">
      <t>ヒフヨウ</t>
    </rPh>
    <rPh sb="4" eb="7">
      <t>ハイグウシャ</t>
    </rPh>
    <rPh sb="10" eb="12">
      <t>バアイ</t>
    </rPh>
    <phoneticPr fontId="1"/>
  </si>
  <si>
    <r>
      <rPr>
        <sz val="11"/>
        <rFont val="游ゴシック"/>
        <family val="3"/>
        <charset val="128"/>
        <scheme val="minor"/>
      </rPr>
      <t>　</t>
    </r>
    <r>
      <rPr>
        <u/>
        <sz val="11"/>
        <rFont val="游ゴシック"/>
        <family val="2"/>
        <scheme val="minor"/>
      </rPr>
      <t>⑪変更登録も</t>
    </r>
    <r>
      <rPr>
        <u/>
        <sz val="11"/>
        <rFont val="Segoe UI Symbol"/>
        <family val="2"/>
      </rPr>
      <t>☑</t>
    </r>
    <r>
      <rPr>
        <u/>
        <sz val="11"/>
        <rFont val="游ゴシック"/>
        <family val="2"/>
        <scheme val="minor"/>
      </rPr>
      <t>してください。</t>
    </r>
    <rPh sb="2" eb="4">
      <t>ヘンコウ</t>
    </rPh>
    <rPh sb="4" eb="6">
      <t>トウロク</t>
    </rPh>
    <phoneticPr fontId="1"/>
  </si>
  <si>
    <t>・被扶養者を取消する場合</t>
    <rPh sb="1" eb="5">
      <t>ヒフヨウシャ</t>
    </rPh>
    <rPh sb="6" eb="8">
      <t>トリケシ</t>
    </rPh>
    <rPh sb="10" eb="12">
      <t>バアイ</t>
    </rPh>
    <phoneticPr fontId="1"/>
  </si>
  <si>
    <r>
      <t>⑧変更登録に</t>
    </r>
    <r>
      <rPr>
        <u/>
        <sz val="11"/>
        <color theme="1"/>
        <rFont val="Segoe UI Symbol"/>
        <family val="2"/>
      </rPr>
      <t>☑</t>
    </r>
    <r>
      <rPr>
        <u/>
        <sz val="11"/>
        <color theme="1"/>
        <rFont val="游ゴシック"/>
        <family val="2"/>
        <scheme val="minor"/>
      </rPr>
      <t>を入れてください。</t>
    </r>
    <rPh sb="1" eb="3">
      <t>ヘンコウ</t>
    </rPh>
    <rPh sb="3" eb="5">
      <t>トウロク</t>
    </rPh>
    <rPh sb="8" eb="9">
      <t>イ</t>
    </rPh>
    <phoneticPr fontId="1"/>
  </si>
  <si>
    <r>
      <rPr>
        <sz val="11"/>
        <color theme="1"/>
        <rFont val="游ゴシック"/>
        <family val="3"/>
        <charset val="128"/>
        <scheme val="minor"/>
      </rPr>
      <t>　</t>
    </r>
    <r>
      <rPr>
        <u/>
        <sz val="11"/>
        <color theme="1"/>
        <rFont val="游ゴシック"/>
        <family val="2"/>
        <scheme val="minor"/>
      </rPr>
      <t>（就職、収入増加、雇用保険受給開始、主たる被扶養者の変更、死亡、離婚、他制度加入等申出等）</t>
    </r>
    <phoneticPr fontId="1"/>
  </si>
  <si>
    <t>・被扶養者が転居した場合</t>
    <rPh sb="1" eb="5">
      <t>ヒフヨウシャ</t>
    </rPh>
    <rPh sb="6" eb="8">
      <t>テンキョ</t>
    </rPh>
    <rPh sb="10" eb="12">
      <t>バアイ</t>
    </rPh>
    <phoneticPr fontId="1"/>
  </si>
  <si>
    <r>
      <t>⑨変更登録に</t>
    </r>
    <r>
      <rPr>
        <u/>
        <sz val="11"/>
        <color theme="1"/>
        <rFont val="Segoe UI Symbol"/>
        <family val="2"/>
      </rPr>
      <t>☑</t>
    </r>
    <r>
      <rPr>
        <u/>
        <sz val="11"/>
        <color theme="1"/>
        <rFont val="游ゴシック"/>
        <family val="2"/>
        <scheme val="minor"/>
      </rPr>
      <t>を入れてください。</t>
    </r>
    <rPh sb="1" eb="3">
      <t>ヘンコウ</t>
    </rPh>
    <rPh sb="3" eb="5">
      <t>トウロク</t>
    </rPh>
    <rPh sb="8" eb="9">
      <t>イ</t>
    </rPh>
    <phoneticPr fontId="1"/>
  </si>
  <si>
    <t>・被扶養者が改姓した場合</t>
    <rPh sb="1" eb="5">
      <t>ヒフヨウシャ</t>
    </rPh>
    <rPh sb="6" eb="8">
      <t>カイセイ</t>
    </rPh>
    <rPh sb="10" eb="12">
      <t>バアイ</t>
    </rPh>
    <phoneticPr fontId="1"/>
  </si>
  <si>
    <r>
      <t>⑩変更登録に</t>
    </r>
    <r>
      <rPr>
        <u/>
        <sz val="11"/>
        <color theme="1"/>
        <rFont val="Segoe UI Symbol"/>
        <family val="2"/>
      </rPr>
      <t>☑</t>
    </r>
    <r>
      <rPr>
        <u/>
        <sz val="11"/>
        <color theme="1"/>
        <rFont val="游ゴシック"/>
        <family val="2"/>
        <scheme val="minor"/>
      </rPr>
      <t>を入れてください。</t>
    </r>
    <rPh sb="1" eb="3">
      <t>ヘンコウ</t>
    </rPh>
    <rPh sb="3" eb="5">
      <t>トウロク</t>
    </rPh>
    <rPh sb="8" eb="9">
      <t>イ</t>
    </rPh>
    <phoneticPr fontId="1"/>
  </si>
  <si>
    <t>・被扶養者の情報修正する場合</t>
    <rPh sb="1" eb="5">
      <t>ヒフヨウシャ</t>
    </rPh>
    <rPh sb="6" eb="8">
      <t>ジョウホウ</t>
    </rPh>
    <rPh sb="8" eb="10">
      <t>シュウセイ</t>
    </rPh>
    <rPh sb="12" eb="14">
      <t>バアイ</t>
    </rPh>
    <phoneticPr fontId="1"/>
  </si>
  <si>
    <r>
      <t>⑪変更登録に</t>
    </r>
    <r>
      <rPr>
        <u/>
        <sz val="11"/>
        <color theme="1"/>
        <rFont val="Segoe UI Symbol"/>
        <family val="2"/>
      </rPr>
      <t>☑</t>
    </r>
    <r>
      <rPr>
        <u/>
        <sz val="11"/>
        <color theme="1"/>
        <rFont val="游ゴシック"/>
        <family val="2"/>
        <scheme val="minor"/>
      </rPr>
      <t>を入れてください。</t>
    </r>
    <rPh sb="1" eb="3">
      <t>ヘンコウ</t>
    </rPh>
    <rPh sb="3" eb="5">
      <t>トウロク</t>
    </rPh>
    <rPh sb="8" eb="9">
      <t>イ</t>
    </rPh>
    <phoneticPr fontId="1"/>
  </si>
  <si>
    <t>様式９</t>
    <rPh sb="0" eb="2">
      <t>ヨウシキ</t>
    </rPh>
    <phoneticPr fontId="1"/>
  </si>
  <si>
    <t>Ver.</t>
    <phoneticPr fontId="1"/>
  </si>
  <si>
    <t>様式を変更した場合は、「RPA用」シートの「DW4」の数字を変更して、RPAが参照するファイルの数字も変更してください。</t>
    <rPh sb="0" eb="2">
      <t>ヨウシキ</t>
    </rPh>
    <rPh sb="3" eb="5">
      <t>ヘンコウ</t>
    </rPh>
    <rPh sb="7" eb="9">
      <t>バアイ</t>
    </rPh>
    <rPh sb="15" eb="16">
      <t>ヨウ</t>
    </rPh>
    <rPh sb="27" eb="29">
      <t>スウジ</t>
    </rPh>
    <rPh sb="30" eb="32">
      <t>ヘンコウ</t>
    </rPh>
    <rPh sb="39" eb="41">
      <t>サンショウ</t>
    </rPh>
    <rPh sb="48" eb="50">
      <t>スウジ</t>
    </rPh>
    <rPh sb="51" eb="53">
      <t>ヘンコウ</t>
    </rPh>
    <phoneticPr fontId="1"/>
  </si>
  <si>
    <r>
      <t>被扶養者申告書　</t>
    </r>
    <r>
      <rPr>
        <sz val="9"/>
        <color rgb="FFFF0000"/>
        <rFont val="游ゴシック"/>
        <family val="3"/>
        <charset val="128"/>
        <scheme val="minor"/>
      </rPr>
      <t>※入力・選択終了後、下までスクロールして黄色の箇所の入力漏れがないか確認してください。</t>
    </r>
    <phoneticPr fontId="1"/>
  </si>
  <si>
    <t>申請日</t>
    <rPh sb="0" eb="2">
      <t>シンセイ</t>
    </rPh>
    <rPh sb="2" eb="3">
      <t>ビ</t>
    </rPh>
    <phoneticPr fontId="1"/>
  </si>
  <si>
    <t>令和</t>
  </si>
  <si>
    <t>年</t>
    <rPh sb="0" eb="1">
      <t>ネン</t>
    </rPh>
    <phoneticPr fontId="1"/>
  </si>
  <si>
    <t>月</t>
    <rPh sb="0" eb="1">
      <t>ガツ</t>
    </rPh>
    <phoneticPr fontId="1"/>
  </si>
  <si>
    <t>日</t>
    <rPh sb="0" eb="1">
      <t>ヒ</t>
    </rPh>
    <phoneticPr fontId="1"/>
  </si>
  <si>
    <t>様式完成後、列O～BDは非表示、「様式」シートを非表示、全てのシートの保護、最後にブックの保護</t>
    <rPh sb="0" eb="2">
      <t>ヨウシキ</t>
    </rPh>
    <rPh sb="2" eb="5">
      <t>カンセイゴ</t>
    </rPh>
    <rPh sb="6" eb="7">
      <t>レツ</t>
    </rPh>
    <rPh sb="12" eb="15">
      <t>ヒヒョウジ</t>
    </rPh>
    <rPh sb="17" eb="19">
      <t>ヨウシキ</t>
    </rPh>
    <rPh sb="24" eb="27">
      <t>ヒヒョウジ</t>
    </rPh>
    <rPh sb="28" eb="29">
      <t>スベ</t>
    </rPh>
    <rPh sb="35" eb="37">
      <t>ホゴ</t>
    </rPh>
    <rPh sb="38" eb="40">
      <t>サイゴ</t>
    </rPh>
    <rPh sb="45" eb="47">
      <t>ホゴ</t>
    </rPh>
    <phoneticPr fontId="1"/>
  </si>
  <si>
    <t>リスト</t>
    <phoneticPr fontId="1"/>
  </si>
  <si>
    <t>所属所を増減する場合は「所属所コード」シートを再表示させて、行を挿入・削除をしてください。</t>
    <rPh sb="0" eb="2">
      <t>ショゾク</t>
    </rPh>
    <rPh sb="2" eb="3">
      <t>ショ</t>
    </rPh>
    <rPh sb="4" eb="6">
      <t>ゾウゲン</t>
    </rPh>
    <rPh sb="8" eb="10">
      <t>バアイ</t>
    </rPh>
    <rPh sb="12" eb="14">
      <t>ショゾク</t>
    </rPh>
    <rPh sb="14" eb="15">
      <t>ショ</t>
    </rPh>
    <rPh sb="23" eb="26">
      <t>サイヒョウジ</t>
    </rPh>
    <rPh sb="30" eb="31">
      <t>ギョウ</t>
    </rPh>
    <rPh sb="32" eb="34">
      <t>ソウニュウ</t>
    </rPh>
    <rPh sb="35" eb="37">
      <t>サクジョ</t>
    </rPh>
    <phoneticPr fontId="1"/>
  </si>
  <si>
    <t>申請区分</t>
    <rPh sb="0" eb="2">
      <t>シンセイ</t>
    </rPh>
    <rPh sb="2" eb="4">
      <t>クブン</t>
    </rPh>
    <phoneticPr fontId="1"/>
  </si>
  <si>
    <t>パスワードは、「214」</t>
    <phoneticPr fontId="1"/>
  </si>
  <si>
    <t>01</t>
    <phoneticPr fontId="1"/>
  </si>
  <si>
    <t>昭和</t>
    <rPh sb="0" eb="2">
      <t>ショウワ</t>
    </rPh>
    <phoneticPr fontId="1"/>
  </si>
  <si>
    <t>夫</t>
    <phoneticPr fontId="1"/>
  </si>
  <si>
    <t>新規採用</t>
    <phoneticPr fontId="1"/>
  </si>
  <si>
    <t>長期組合員</t>
    <phoneticPr fontId="1"/>
  </si>
  <si>
    <t>フルタイム再任用職員</t>
    <phoneticPr fontId="1"/>
  </si>
  <si>
    <t>認定</t>
    <rPh sb="0" eb="2">
      <t>ニンテイ</t>
    </rPh>
    <phoneticPr fontId="1"/>
  </si>
  <si>
    <t>組合員のみ転居</t>
    <rPh sb="0" eb="3">
      <t>クミアイイン</t>
    </rPh>
    <rPh sb="5" eb="7">
      <t>テンキョ</t>
    </rPh>
    <phoneticPr fontId="1"/>
  </si>
  <si>
    <t>婚姻</t>
    <rPh sb="0" eb="2">
      <t>コンイン</t>
    </rPh>
    <phoneticPr fontId="1"/>
  </si>
  <si>
    <t>就職</t>
    <rPh sb="0" eb="2">
      <t>シュウショク</t>
    </rPh>
    <phoneticPr fontId="1"/>
  </si>
  <si>
    <t>配偶者の就職</t>
    <rPh sb="0" eb="3">
      <t>ハイグウシャ</t>
    </rPh>
    <rPh sb="4" eb="6">
      <t>シュウショク</t>
    </rPh>
    <phoneticPr fontId="1"/>
  </si>
  <si>
    <t>死亡</t>
    <rPh sb="0" eb="2">
      <t>シボウ</t>
    </rPh>
    <phoneticPr fontId="1"/>
  </si>
  <si>
    <t>留学</t>
    <rPh sb="0" eb="2">
      <t>リュウガク</t>
    </rPh>
    <phoneticPr fontId="1"/>
  </si>
  <si>
    <t>国内転入</t>
    <rPh sb="0" eb="2">
      <t>コクナイ</t>
    </rPh>
    <rPh sb="2" eb="4">
      <t>テンニュウ</t>
    </rPh>
    <phoneticPr fontId="1"/>
  </si>
  <si>
    <r>
      <t>申請理由（該当する内容に</t>
    </r>
    <r>
      <rPr>
        <sz val="12"/>
        <color theme="1"/>
        <rFont val="Segoe UI Symbol"/>
        <family val="2"/>
      </rPr>
      <t>☑</t>
    </r>
    <r>
      <rPr>
        <sz val="11"/>
        <color theme="1"/>
        <rFont val="游ゴシック"/>
        <family val="2"/>
        <scheme val="minor"/>
      </rPr>
      <t>を入れてください）</t>
    </r>
    <rPh sb="0" eb="2">
      <t>シンセイ</t>
    </rPh>
    <rPh sb="2" eb="4">
      <t>リユウ</t>
    </rPh>
    <rPh sb="5" eb="7">
      <t>ガイトウ</t>
    </rPh>
    <rPh sb="9" eb="11">
      <t>ナイヨウ</t>
    </rPh>
    <rPh sb="14" eb="15">
      <t>イ</t>
    </rPh>
    <phoneticPr fontId="1"/>
  </si>
  <si>
    <t>組合員新規登録</t>
    <rPh sb="0" eb="3">
      <t>クミアイイン</t>
    </rPh>
    <rPh sb="3" eb="5">
      <t>シンキ</t>
    </rPh>
    <rPh sb="5" eb="7">
      <t>トウロク</t>
    </rPh>
    <phoneticPr fontId="1"/>
  </si>
  <si>
    <t>02</t>
  </si>
  <si>
    <t>平成</t>
    <rPh sb="0" eb="2">
      <t>ヘイセイ</t>
    </rPh>
    <phoneticPr fontId="1"/>
  </si>
  <si>
    <t>夫(内縁)</t>
    <phoneticPr fontId="1"/>
  </si>
  <si>
    <t>転入(他省庁)</t>
    <phoneticPr fontId="1"/>
  </si>
  <si>
    <t>短期組合員</t>
    <phoneticPr fontId="1"/>
  </si>
  <si>
    <t>任期付き職員</t>
    <phoneticPr fontId="1"/>
  </si>
  <si>
    <t>変更</t>
    <rPh sb="0" eb="2">
      <t>ヘンコウ</t>
    </rPh>
    <phoneticPr fontId="1"/>
  </si>
  <si>
    <t>組合員・被扶養者転居</t>
    <rPh sb="0" eb="3">
      <t>クミアイイン</t>
    </rPh>
    <rPh sb="4" eb="8">
      <t>ヒフヨウシャ</t>
    </rPh>
    <rPh sb="8" eb="10">
      <t>テンキョ</t>
    </rPh>
    <phoneticPr fontId="1"/>
  </si>
  <si>
    <t>出生</t>
    <rPh sb="0" eb="2">
      <t>シュッセイ</t>
    </rPh>
    <phoneticPr fontId="1"/>
  </si>
  <si>
    <t>収入増加</t>
    <rPh sb="0" eb="4">
      <t>シュウニュウゾウカ</t>
    </rPh>
    <phoneticPr fontId="1"/>
  </si>
  <si>
    <t>離婚</t>
    <rPh sb="0" eb="2">
      <t>リコン</t>
    </rPh>
    <phoneticPr fontId="1"/>
  </si>
  <si>
    <t>同行家族</t>
    <rPh sb="0" eb="2">
      <t>ドウコウ</t>
    </rPh>
    <rPh sb="2" eb="4">
      <t>カゾク</t>
    </rPh>
    <phoneticPr fontId="1"/>
  </si>
  <si>
    <t>その他</t>
    <rPh sb="2" eb="3">
      <t>タ</t>
    </rPh>
    <phoneticPr fontId="1"/>
  </si>
  <si>
    <r>
      <t>　①</t>
    </r>
    <r>
      <rPr>
        <b/>
        <sz val="11"/>
        <color theme="1"/>
        <rFont val="游ゴシック"/>
        <family val="3"/>
        <charset val="128"/>
        <scheme val="minor"/>
      </rPr>
      <t>新規</t>
    </r>
    <r>
      <rPr>
        <sz val="11"/>
        <color theme="1"/>
        <rFont val="游ゴシック"/>
        <family val="2"/>
        <scheme val="minor"/>
      </rPr>
      <t>登録　新規採用</t>
    </r>
    <r>
      <rPr>
        <sz val="9"/>
        <color theme="1"/>
        <rFont val="游ゴシック"/>
        <family val="3"/>
        <charset val="128"/>
        <scheme val="minor"/>
      </rPr>
      <t>（初めて国家公務員共済組合員となった場合（地共済からの転入を除く。））</t>
    </r>
    <rPh sb="2" eb="4">
      <t>シンキ</t>
    </rPh>
    <rPh sb="4" eb="6">
      <t>トウロク</t>
    </rPh>
    <rPh sb="7" eb="9">
      <t>シンキ</t>
    </rPh>
    <rPh sb="9" eb="11">
      <t>サイヨウ</t>
    </rPh>
    <rPh sb="12" eb="13">
      <t>ハジ</t>
    </rPh>
    <rPh sb="15" eb="17">
      <t>コッカ</t>
    </rPh>
    <rPh sb="17" eb="20">
      <t>コウムイン</t>
    </rPh>
    <rPh sb="20" eb="22">
      <t>キョウサイ</t>
    </rPh>
    <rPh sb="22" eb="25">
      <t>クミアイイン</t>
    </rPh>
    <rPh sb="29" eb="31">
      <t>バアイ</t>
    </rPh>
    <rPh sb="32" eb="34">
      <t>チキョウ</t>
    </rPh>
    <rPh sb="34" eb="35">
      <t>サイ</t>
    </rPh>
    <rPh sb="38" eb="40">
      <t>テンニュウ</t>
    </rPh>
    <rPh sb="41" eb="42">
      <t>ノゾ</t>
    </rPh>
    <phoneticPr fontId="1"/>
  </si>
  <si>
    <r>
      <t>※</t>
    </r>
    <r>
      <rPr>
        <sz val="11"/>
        <color theme="1"/>
        <rFont val="Segoe UI Symbol"/>
        <family val="2"/>
      </rPr>
      <t>☑</t>
    </r>
    <r>
      <rPr>
        <sz val="11"/>
        <color theme="1"/>
        <rFont val="游ゴシック"/>
        <family val="2"/>
        <scheme val="minor"/>
      </rPr>
      <t>入力後、黄色の箇所へ入力、</t>
    </r>
    <phoneticPr fontId="1"/>
  </si>
  <si>
    <t>新規採用</t>
    <rPh sb="0" eb="2">
      <t>シンキ</t>
    </rPh>
    <rPh sb="2" eb="4">
      <t>サイヨウ</t>
    </rPh>
    <phoneticPr fontId="1"/>
  </si>
  <si>
    <t>「RPA用」シートの「DN9」に申請理由を表示する関数を追加</t>
    <rPh sb="4" eb="5">
      <t>ヨウ</t>
    </rPh>
    <rPh sb="16" eb="18">
      <t>シンセイ</t>
    </rPh>
    <rPh sb="18" eb="20">
      <t>リユウ</t>
    </rPh>
    <rPh sb="21" eb="23">
      <t>ヒョウジ</t>
    </rPh>
    <rPh sb="25" eb="27">
      <t>カンスウ</t>
    </rPh>
    <rPh sb="28" eb="30">
      <t>ツイカ</t>
    </rPh>
    <phoneticPr fontId="1"/>
  </si>
  <si>
    <t>03</t>
  </si>
  <si>
    <t>令和</t>
    <rPh sb="0" eb="2">
      <t>レイワ</t>
    </rPh>
    <phoneticPr fontId="1"/>
  </si>
  <si>
    <t>妻</t>
    <phoneticPr fontId="1"/>
  </si>
  <si>
    <t>転入(地方(県・市等)公務員共済等)</t>
    <phoneticPr fontId="1"/>
  </si>
  <si>
    <t>短期組合員(国会議員)</t>
    <phoneticPr fontId="1"/>
  </si>
  <si>
    <t>期間業務職員</t>
    <phoneticPr fontId="1"/>
  </si>
  <si>
    <t>取消</t>
    <rPh sb="0" eb="2">
      <t>トリケシ</t>
    </rPh>
    <phoneticPr fontId="1"/>
  </si>
  <si>
    <t>被扶養者のみ転居</t>
    <rPh sb="0" eb="4">
      <t>ヒフヨウシャ</t>
    </rPh>
    <rPh sb="6" eb="8">
      <t>テンキョ</t>
    </rPh>
    <phoneticPr fontId="1"/>
  </si>
  <si>
    <t>離職</t>
    <rPh sb="0" eb="2">
      <t>リショク</t>
    </rPh>
    <phoneticPr fontId="1"/>
  </si>
  <si>
    <t>雇用保険受給開始</t>
    <rPh sb="0" eb="2">
      <t>コヨウ</t>
    </rPh>
    <rPh sb="2" eb="4">
      <t>ホケン</t>
    </rPh>
    <rPh sb="4" eb="6">
      <t>ジュキュウ</t>
    </rPh>
    <rPh sb="6" eb="8">
      <t>カイシ</t>
    </rPh>
    <phoneticPr fontId="1"/>
  </si>
  <si>
    <t>収入増加</t>
    <rPh sb="0" eb="2">
      <t>シュウニュウ</t>
    </rPh>
    <rPh sb="2" eb="4">
      <t>ゾウカ</t>
    </rPh>
    <phoneticPr fontId="1"/>
  </si>
  <si>
    <t>特定活動</t>
    <rPh sb="0" eb="2">
      <t>トクテイ</t>
    </rPh>
    <rPh sb="2" eb="4">
      <t>カツドウ</t>
    </rPh>
    <phoneticPr fontId="1"/>
  </si>
  <si>
    <r>
      <rPr>
        <sz val="11"/>
        <color theme="1"/>
        <rFont val="游ゴシック"/>
        <family val="3"/>
        <charset val="128"/>
        <scheme val="minor"/>
      </rPr>
      <t>　②</t>
    </r>
    <r>
      <rPr>
        <b/>
        <sz val="11"/>
        <color theme="1"/>
        <rFont val="游ゴシック"/>
        <family val="3"/>
        <charset val="128"/>
        <scheme val="minor"/>
      </rPr>
      <t>新規</t>
    </r>
    <r>
      <rPr>
        <sz val="11"/>
        <color theme="1"/>
        <rFont val="游ゴシック"/>
        <family val="3"/>
        <charset val="128"/>
        <scheme val="minor"/>
      </rPr>
      <t>登録　</t>
    </r>
    <r>
      <rPr>
        <sz val="11"/>
        <rFont val="游ゴシック"/>
        <family val="3"/>
        <charset val="128"/>
        <scheme val="minor"/>
      </rPr>
      <t>新規採用以外</t>
    </r>
    <r>
      <rPr>
        <sz val="9"/>
        <rFont val="游ゴシック"/>
        <family val="3"/>
        <charset val="128"/>
        <scheme val="minor"/>
      </rPr>
      <t>（転入、継続長期組合員復帰、再任用(フルタイム・短時間)等
　　　　　　　　　　　　　　　　　 国共済又は地共済の加入歴がある場合）</t>
    </r>
    <rPh sb="2" eb="4">
      <t>シンキ</t>
    </rPh>
    <rPh sb="4" eb="6">
      <t>トウロク</t>
    </rPh>
    <rPh sb="7" eb="9">
      <t>シンキ</t>
    </rPh>
    <rPh sb="9" eb="11">
      <t>サイヨウ</t>
    </rPh>
    <rPh sb="11" eb="13">
      <t>イガイ</t>
    </rPh>
    <rPh sb="14" eb="16">
      <t>テンニュウ</t>
    </rPh>
    <rPh sb="17" eb="19">
      <t>ケイゾク</t>
    </rPh>
    <rPh sb="19" eb="21">
      <t>チョウキ</t>
    </rPh>
    <rPh sb="21" eb="24">
      <t>クミアイイン</t>
    </rPh>
    <rPh sb="24" eb="26">
      <t>フッキ</t>
    </rPh>
    <rPh sb="27" eb="29">
      <t>サイニン</t>
    </rPh>
    <rPh sb="29" eb="30">
      <t>ヨウ</t>
    </rPh>
    <rPh sb="37" eb="40">
      <t>タンジカン</t>
    </rPh>
    <rPh sb="41" eb="42">
      <t>トウ</t>
    </rPh>
    <rPh sb="61" eb="62">
      <t>クニ</t>
    </rPh>
    <rPh sb="62" eb="64">
      <t>キョウサイ</t>
    </rPh>
    <rPh sb="64" eb="65">
      <t>マタ</t>
    </rPh>
    <rPh sb="66" eb="69">
      <t>チキョウサイ</t>
    </rPh>
    <rPh sb="70" eb="72">
      <t>カニュウ</t>
    </rPh>
    <rPh sb="72" eb="73">
      <t>レキ</t>
    </rPh>
    <rPh sb="76" eb="78">
      <t>バアイ</t>
    </rPh>
    <phoneticPr fontId="1"/>
  </si>
  <si>
    <t>　選択をしてください。</t>
    <phoneticPr fontId="1"/>
  </si>
  <si>
    <t>転入（他省庁）</t>
    <rPh sb="0" eb="2">
      <t>テンニュウ</t>
    </rPh>
    <rPh sb="3" eb="6">
      <t>タショウチョウ</t>
    </rPh>
    <phoneticPr fontId="1"/>
  </si>
  <si>
    <t>04</t>
  </si>
  <si>
    <t>妻(内縁)</t>
    <phoneticPr fontId="1"/>
  </si>
  <si>
    <t>継続長期組合員復帰</t>
    <phoneticPr fontId="1"/>
  </si>
  <si>
    <t>船員組合員</t>
    <phoneticPr fontId="1"/>
  </si>
  <si>
    <t>短時間再任用職員</t>
    <phoneticPr fontId="1"/>
  </si>
  <si>
    <t>雇用保険受給終了</t>
    <rPh sb="0" eb="2">
      <t>コヨウ</t>
    </rPh>
    <rPh sb="2" eb="4">
      <t>ホケン</t>
    </rPh>
    <rPh sb="4" eb="6">
      <t>ジュキュウ</t>
    </rPh>
    <rPh sb="6" eb="8">
      <t>シュウリョウ</t>
    </rPh>
    <phoneticPr fontId="1"/>
  </si>
  <si>
    <t>主たる扶養者の変更</t>
    <rPh sb="0" eb="1">
      <t>シュ</t>
    </rPh>
    <rPh sb="3" eb="6">
      <t>フヨウシャ</t>
    </rPh>
    <rPh sb="7" eb="9">
      <t>ヘンコウ</t>
    </rPh>
    <phoneticPr fontId="1"/>
  </si>
  <si>
    <t>収入減少</t>
    <rPh sb="0" eb="2">
      <t>シュウニュウ</t>
    </rPh>
    <rPh sb="2" eb="4">
      <t>ゲンショウ</t>
    </rPh>
    <phoneticPr fontId="1"/>
  </si>
  <si>
    <t>海外婚姻</t>
    <rPh sb="0" eb="2">
      <t>カイガイ</t>
    </rPh>
    <rPh sb="2" eb="4">
      <t>コンイン</t>
    </rPh>
    <phoneticPr fontId="1"/>
  </si>
  <si>
    <r>
      <t>　③</t>
    </r>
    <r>
      <rPr>
        <b/>
        <sz val="11"/>
        <color theme="1"/>
        <rFont val="游ゴシック"/>
        <family val="3"/>
        <charset val="128"/>
        <scheme val="minor"/>
      </rPr>
      <t>新規</t>
    </r>
    <r>
      <rPr>
        <sz val="11"/>
        <color theme="1"/>
        <rFont val="游ゴシック"/>
        <family val="2"/>
        <scheme val="minor"/>
      </rPr>
      <t>登録　被扶養者認定</t>
    </r>
    <r>
      <rPr>
        <sz val="9"/>
        <color theme="1"/>
        <rFont val="游ゴシック"/>
        <family val="3"/>
        <charset val="128"/>
        <scheme val="minor"/>
      </rPr>
      <t>（再認定含む）</t>
    </r>
    <rPh sb="2" eb="4">
      <t>シンキ</t>
    </rPh>
    <rPh sb="4" eb="6">
      <t>トウロク</t>
    </rPh>
    <rPh sb="7" eb="11">
      <t>ヒフヨウシャ</t>
    </rPh>
    <rPh sb="11" eb="13">
      <t>ニンテイ</t>
    </rPh>
    <rPh sb="14" eb="15">
      <t>サイ</t>
    </rPh>
    <rPh sb="15" eb="17">
      <t>ニンテイ</t>
    </rPh>
    <rPh sb="17" eb="18">
      <t>フク</t>
    </rPh>
    <phoneticPr fontId="1"/>
  </si>
  <si>
    <t>転入（地共等）</t>
    <rPh sb="0" eb="2">
      <t>テンニュウ</t>
    </rPh>
    <rPh sb="3" eb="4">
      <t>チ</t>
    </rPh>
    <rPh sb="4" eb="5">
      <t>キョウ</t>
    </rPh>
    <rPh sb="5" eb="6">
      <t>トウ</t>
    </rPh>
    <phoneticPr fontId="1"/>
  </si>
  <si>
    <t>05</t>
  </si>
  <si>
    <t>子</t>
    <phoneticPr fontId="1"/>
  </si>
  <si>
    <t>再任用(フルタイム・短時間)</t>
    <rPh sb="0" eb="3">
      <t>サイニンヨウ</t>
    </rPh>
    <rPh sb="10" eb="13">
      <t>タンジカン</t>
    </rPh>
    <phoneticPr fontId="1"/>
  </si>
  <si>
    <t>船員組合員(短期)</t>
    <rPh sb="6" eb="8">
      <t>タンキ</t>
    </rPh>
    <phoneticPr fontId="1"/>
  </si>
  <si>
    <t>非常勤(契約)職員</t>
    <rPh sb="4" eb="6">
      <t>ケイヤク</t>
    </rPh>
    <phoneticPr fontId="1"/>
  </si>
  <si>
    <r>
      <t>　④</t>
    </r>
    <r>
      <rPr>
        <b/>
        <sz val="11"/>
        <color theme="1"/>
        <rFont val="游ゴシック"/>
        <family val="3"/>
        <charset val="128"/>
        <scheme val="minor"/>
      </rPr>
      <t>変更</t>
    </r>
    <r>
      <rPr>
        <sz val="11"/>
        <color theme="1"/>
        <rFont val="游ゴシック"/>
        <family val="2"/>
        <scheme val="minor"/>
      </rPr>
      <t>登録　組合員住所変更</t>
    </r>
    <rPh sb="2" eb="4">
      <t>ヘンコウ</t>
    </rPh>
    <rPh sb="4" eb="6">
      <t>トウロク</t>
    </rPh>
    <rPh sb="7" eb="10">
      <t>クミアイイン</t>
    </rPh>
    <rPh sb="10" eb="12">
      <t>ジュウショ</t>
    </rPh>
    <rPh sb="12" eb="14">
      <t>ヘンコウ</t>
    </rPh>
    <phoneticPr fontId="1"/>
  </si>
  <si>
    <t>継長復帰</t>
    <rPh sb="0" eb="2">
      <t>ケイチョウ</t>
    </rPh>
    <rPh sb="2" eb="4">
      <t>フッキ</t>
    </rPh>
    <phoneticPr fontId="1"/>
  </si>
  <si>
    <t>改正前氏名も入力へ変更</t>
    <rPh sb="0" eb="3">
      <t>カイセイマエ</t>
    </rPh>
    <rPh sb="3" eb="5">
      <t>シメイ</t>
    </rPh>
    <rPh sb="6" eb="8">
      <t>ニュウリョク</t>
    </rPh>
    <rPh sb="9" eb="11">
      <t>ヘンコウ</t>
    </rPh>
    <phoneticPr fontId="1"/>
  </si>
  <si>
    <t>06</t>
  </si>
  <si>
    <t>養子</t>
    <phoneticPr fontId="1"/>
  </si>
  <si>
    <t>その他(上記以外）</t>
    <rPh sb="4" eb="6">
      <t>ジョウキ</t>
    </rPh>
    <rPh sb="6" eb="8">
      <t>イガイ</t>
    </rPh>
    <phoneticPr fontId="1"/>
  </si>
  <si>
    <t>臨時的任用職員</t>
    <rPh sb="0" eb="5">
      <t>リンジテキニンヨウ</t>
    </rPh>
    <phoneticPr fontId="1"/>
  </si>
  <si>
    <r>
      <t>　⑤</t>
    </r>
    <r>
      <rPr>
        <b/>
        <sz val="11"/>
        <rFont val="游ゴシック"/>
        <family val="3"/>
        <charset val="128"/>
        <scheme val="minor"/>
      </rPr>
      <t>変更</t>
    </r>
    <r>
      <rPr>
        <sz val="11"/>
        <rFont val="游ゴシック"/>
        <family val="3"/>
        <charset val="128"/>
        <scheme val="minor"/>
      </rPr>
      <t>登録　組合員給付金等振込先変更</t>
    </r>
    <rPh sb="2" eb="4">
      <t>ヘンコウ</t>
    </rPh>
    <rPh sb="4" eb="6">
      <t>トウロク</t>
    </rPh>
    <rPh sb="7" eb="10">
      <t>クミアイイン</t>
    </rPh>
    <rPh sb="10" eb="13">
      <t>キュウフキン</t>
    </rPh>
    <rPh sb="13" eb="14">
      <t>トウ</t>
    </rPh>
    <rPh sb="14" eb="17">
      <t>フリコミサキ</t>
    </rPh>
    <rPh sb="17" eb="19">
      <t>ヘンコウ</t>
    </rPh>
    <phoneticPr fontId="1"/>
  </si>
  <si>
    <r>
      <t>　様式13</t>
    </r>
    <r>
      <rPr>
        <sz val="11"/>
        <rFont val="游ゴシック"/>
        <family val="3"/>
        <charset val="128"/>
        <scheme val="minor"/>
      </rPr>
      <t>又</t>
    </r>
    <r>
      <rPr>
        <sz val="11"/>
        <color theme="1"/>
        <rFont val="游ゴシック"/>
        <family val="2"/>
        <scheme val="minor"/>
      </rPr>
      <t>は様式14で</t>
    </r>
    <rPh sb="1" eb="3">
      <t>ヨウシキ</t>
    </rPh>
    <rPh sb="7" eb="9">
      <t>ヨウシキ</t>
    </rPh>
    <phoneticPr fontId="1"/>
  </si>
  <si>
    <t>再任用</t>
    <rPh sb="0" eb="3">
      <t>サイニンヨウ</t>
    </rPh>
    <phoneticPr fontId="1"/>
  </si>
  <si>
    <t>07</t>
  </si>
  <si>
    <t>父</t>
    <phoneticPr fontId="1"/>
  </si>
  <si>
    <t>指定職</t>
    <phoneticPr fontId="1"/>
  </si>
  <si>
    <t>離縁</t>
    <rPh sb="0" eb="2">
      <t>リエン</t>
    </rPh>
    <phoneticPr fontId="1"/>
  </si>
  <si>
    <r>
      <t>　⑥</t>
    </r>
    <r>
      <rPr>
        <b/>
        <sz val="11"/>
        <color theme="1"/>
        <rFont val="游ゴシック"/>
        <family val="3"/>
        <charset val="128"/>
        <scheme val="minor"/>
      </rPr>
      <t>変更</t>
    </r>
    <r>
      <rPr>
        <sz val="11"/>
        <color theme="1"/>
        <rFont val="游ゴシック"/>
        <family val="2"/>
        <scheme val="minor"/>
      </rPr>
      <t>登録　組合員改姓</t>
    </r>
    <rPh sb="2" eb="4">
      <t>ヘンコウ</t>
    </rPh>
    <rPh sb="4" eb="6">
      <t>トウロク</t>
    </rPh>
    <rPh sb="7" eb="10">
      <t>クミアイイン</t>
    </rPh>
    <rPh sb="10" eb="12">
      <t>カイセイ</t>
    </rPh>
    <phoneticPr fontId="1"/>
  </si>
  <si>
    <t>　提出してください。</t>
    <phoneticPr fontId="1"/>
  </si>
  <si>
    <t>セルを黄色くするのは「条件付き書式」を追加</t>
    <rPh sb="3" eb="5">
      <t>キイロ</t>
    </rPh>
    <rPh sb="11" eb="13">
      <t>ジョウケン</t>
    </rPh>
    <rPh sb="13" eb="14">
      <t>ツ</t>
    </rPh>
    <rPh sb="15" eb="17">
      <t>ショシキ</t>
    </rPh>
    <rPh sb="19" eb="21">
      <t>ツイカ</t>
    </rPh>
    <phoneticPr fontId="1"/>
  </si>
  <si>
    <t>08</t>
  </si>
  <si>
    <t>義父</t>
    <phoneticPr fontId="1"/>
  </si>
  <si>
    <t>理事</t>
    <phoneticPr fontId="1"/>
  </si>
  <si>
    <t>転入</t>
    <rPh sb="0" eb="2">
      <t>テンニュウ</t>
    </rPh>
    <phoneticPr fontId="1"/>
  </si>
  <si>
    <t>他制度加入等申出</t>
    <rPh sb="0" eb="1">
      <t>タ</t>
    </rPh>
    <rPh sb="1" eb="3">
      <t>セイド</t>
    </rPh>
    <rPh sb="3" eb="5">
      <t>カニュウ</t>
    </rPh>
    <rPh sb="5" eb="6">
      <t>トウ</t>
    </rPh>
    <rPh sb="6" eb="8">
      <t>モウシデ</t>
    </rPh>
    <phoneticPr fontId="1"/>
  </si>
  <si>
    <r>
      <t>　⑦</t>
    </r>
    <r>
      <rPr>
        <b/>
        <sz val="11"/>
        <color theme="1"/>
        <rFont val="游ゴシック"/>
        <family val="3"/>
        <charset val="128"/>
        <scheme val="minor"/>
      </rPr>
      <t>変更</t>
    </r>
    <r>
      <rPr>
        <sz val="11"/>
        <color theme="1"/>
        <rFont val="游ゴシック"/>
        <family val="2"/>
        <scheme val="minor"/>
      </rPr>
      <t>登録　組合員その他変更</t>
    </r>
    <r>
      <rPr>
        <sz val="9"/>
        <color theme="1"/>
        <rFont val="游ゴシック"/>
        <family val="3"/>
        <charset val="128"/>
        <scheme val="minor"/>
      </rPr>
      <t>（短期組合員から長期組合員、長期組合員から短期組合員）</t>
    </r>
    <rPh sb="2" eb="4">
      <t>ヘンコウ</t>
    </rPh>
    <rPh sb="4" eb="6">
      <t>トウロク</t>
    </rPh>
    <rPh sb="7" eb="10">
      <t>クミアイイン</t>
    </rPh>
    <rPh sb="12" eb="13">
      <t>タ</t>
    </rPh>
    <rPh sb="13" eb="15">
      <t>ヘンコウ</t>
    </rPh>
    <phoneticPr fontId="1"/>
  </si>
  <si>
    <t>組合員変更登録</t>
    <rPh sb="0" eb="3">
      <t>クミアイイン</t>
    </rPh>
    <rPh sb="3" eb="5">
      <t>ヘンコウ</t>
    </rPh>
    <rPh sb="5" eb="7">
      <t>トウロク</t>
    </rPh>
    <phoneticPr fontId="1"/>
  </si>
  <si>
    <t>プルダウンや入力規制は「データの入力規則」を追加</t>
    <rPh sb="6" eb="8">
      <t>ニュウリョク</t>
    </rPh>
    <rPh sb="8" eb="10">
      <t>キセイ</t>
    </rPh>
    <rPh sb="16" eb="18">
      <t>ニュウリョク</t>
    </rPh>
    <rPh sb="18" eb="20">
      <t>キソク</t>
    </rPh>
    <rPh sb="22" eb="24">
      <t>ツイカ</t>
    </rPh>
    <phoneticPr fontId="1"/>
  </si>
  <si>
    <t>09</t>
  </si>
  <si>
    <t>母</t>
    <phoneticPr fontId="1"/>
  </si>
  <si>
    <t>養子縁組</t>
    <rPh sb="0" eb="2">
      <t>ヨウシ</t>
    </rPh>
    <rPh sb="2" eb="4">
      <t>エングミ</t>
    </rPh>
    <phoneticPr fontId="1"/>
  </si>
  <si>
    <t>後期高齢医療</t>
    <rPh sb="0" eb="2">
      <t>コウキ</t>
    </rPh>
    <rPh sb="2" eb="4">
      <t>コウレイ</t>
    </rPh>
    <rPh sb="4" eb="6">
      <t>イリョウ</t>
    </rPh>
    <phoneticPr fontId="1"/>
  </si>
  <si>
    <r>
      <t>　⑧</t>
    </r>
    <r>
      <rPr>
        <b/>
        <sz val="11"/>
        <color theme="1"/>
        <rFont val="游ゴシック"/>
        <family val="3"/>
        <charset val="128"/>
        <scheme val="minor"/>
      </rPr>
      <t>変更</t>
    </r>
    <r>
      <rPr>
        <sz val="11"/>
        <color theme="1"/>
        <rFont val="游ゴシック"/>
        <family val="2"/>
        <scheme val="minor"/>
      </rPr>
      <t>登録　被扶養者取消</t>
    </r>
    <rPh sb="2" eb="4">
      <t>ヘンコウ</t>
    </rPh>
    <rPh sb="4" eb="6">
      <t>トウロク</t>
    </rPh>
    <rPh sb="7" eb="11">
      <t>ヒフヨウシャ</t>
    </rPh>
    <rPh sb="11" eb="13">
      <t>トリケシ</t>
    </rPh>
    <phoneticPr fontId="1"/>
  </si>
  <si>
    <t>住所変更</t>
    <rPh sb="0" eb="2">
      <t>ジュウショ</t>
    </rPh>
    <rPh sb="2" eb="4">
      <t>ヘンコウ</t>
    </rPh>
    <phoneticPr fontId="1"/>
  </si>
  <si>
    <t>10</t>
  </si>
  <si>
    <t>義母</t>
    <phoneticPr fontId="1"/>
  </si>
  <si>
    <t>後期高齢障害</t>
    <rPh sb="0" eb="2">
      <t>コウキ</t>
    </rPh>
    <rPh sb="2" eb="4">
      <t>コウレイ</t>
    </rPh>
    <rPh sb="4" eb="6">
      <t>ショウガイ</t>
    </rPh>
    <phoneticPr fontId="1"/>
  </si>
  <si>
    <r>
      <t>　⑨</t>
    </r>
    <r>
      <rPr>
        <b/>
        <sz val="11"/>
        <color theme="1"/>
        <rFont val="游ゴシック"/>
        <family val="3"/>
        <charset val="128"/>
        <scheme val="minor"/>
      </rPr>
      <t>変更</t>
    </r>
    <r>
      <rPr>
        <sz val="11"/>
        <color theme="1"/>
        <rFont val="游ゴシック"/>
        <family val="2"/>
        <scheme val="minor"/>
      </rPr>
      <t>登録　被扶養者住所変更</t>
    </r>
    <rPh sb="2" eb="4">
      <t>ヘンコウ</t>
    </rPh>
    <rPh sb="4" eb="6">
      <t>トウロク</t>
    </rPh>
    <rPh sb="7" eb="11">
      <t>ヒフヨウシャ</t>
    </rPh>
    <rPh sb="11" eb="13">
      <t>ジュウショ</t>
    </rPh>
    <rPh sb="13" eb="15">
      <t>ヘンコウ</t>
    </rPh>
    <phoneticPr fontId="1"/>
  </si>
  <si>
    <t>給付金振込先変更</t>
    <rPh sb="0" eb="3">
      <t>キュウフキン</t>
    </rPh>
    <rPh sb="3" eb="6">
      <t>フリコミサキ</t>
    </rPh>
    <rPh sb="6" eb="8">
      <t>ヘンコウ</t>
    </rPh>
    <phoneticPr fontId="1"/>
  </si>
  <si>
    <t>「様式」シートは「組合員入力フォーム」からの変換用</t>
    <rPh sb="1" eb="3">
      <t>ヨウシキ</t>
    </rPh>
    <rPh sb="9" eb="12">
      <t>クミアイイン</t>
    </rPh>
    <rPh sb="12" eb="14">
      <t>ニュウリョク</t>
    </rPh>
    <rPh sb="22" eb="25">
      <t>ヘンカンヨウ</t>
    </rPh>
    <phoneticPr fontId="1"/>
  </si>
  <si>
    <t>11</t>
  </si>
  <si>
    <t>孫</t>
    <phoneticPr fontId="1"/>
  </si>
  <si>
    <r>
      <t>　⑩</t>
    </r>
    <r>
      <rPr>
        <b/>
        <sz val="11"/>
        <color theme="1"/>
        <rFont val="游ゴシック"/>
        <family val="3"/>
        <charset val="128"/>
        <scheme val="minor"/>
      </rPr>
      <t>変更</t>
    </r>
    <r>
      <rPr>
        <sz val="11"/>
        <color theme="1"/>
        <rFont val="游ゴシック"/>
        <family val="2"/>
        <scheme val="minor"/>
      </rPr>
      <t>登録　被扶養者改姓</t>
    </r>
    <rPh sb="2" eb="4">
      <t>ヘンコウ</t>
    </rPh>
    <rPh sb="4" eb="6">
      <t>トウロク</t>
    </rPh>
    <rPh sb="7" eb="11">
      <t>ヒフヨウシャ</t>
    </rPh>
    <rPh sb="11" eb="13">
      <t>カイセイ</t>
    </rPh>
    <phoneticPr fontId="1"/>
  </si>
  <si>
    <t>改姓</t>
    <rPh sb="0" eb="2">
      <t>カイセイ</t>
    </rPh>
    <phoneticPr fontId="1"/>
  </si>
  <si>
    <t>「RPA用」シートは「様式」から転記</t>
    <rPh sb="4" eb="5">
      <t>ヨウ</t>
    </rPh>
    <rPh sb="11" eb="13">
      <t>ヨウシキ</t>
    </rPh>
    <rPh sb="16" eb="18">
      <t>テンキ</t>
    </rPh>
    <phoneticPr fontId="1"/>
  </si>
  <si>
    <t>12</t>
  </si>
  <si>
    <t>祖父</t>
    <phoneticPr fontId="1"/>
  </si>
  <si>
    <r>
      <t>　⑪</t>
    </r>
    <r>
      <rPr>
        <b/>
        <sz val="11"/>
        <color theme="1"/>
        <rFont val="游ゴシック"/>
        <family val="3"/>
        <charset val="128"/>
        <scheme val="minor"/>
      </rPr>
      <t>変更</t>
    </r>
    <r>
      <rPr>
        <sz val="11"/>
        <color theme="1"/>
        <rFont val="游ゴシック"/>
        <family val="2"/>
        <scheme val="minor"/>
      </rPr>
      <t>登録　被扶養者その他変更</t>
    </r>
    <rPh sb="2" eb="4">
      <t>ヘンコウ</t>
    </rPh>
    <rPh sb="4" eb="6">
      <t>トウロク</t>
    </rPh>
    <rPh sb="7" eb="11">
      <t>ヒフヨウシャ</t>
    </rPh>
    <rPh sb="13" eb="14">
      <t>タ</t>
    </rPh>
    <rPh sb="14" eb="16">
      <t>ヘンコウ</t>
    </rPh>
    <phoneticPr fontId="1"/>
  </si>
  <si>
    <t>13</t>
  </si>
  <si>
    <t>祖母</t>
    <phoneticPr fontId="1"/>
  </si>
  <si>
    <t>被扶養者認定登録</t>
    <rPh sb="0" eb="4">
      <t>ヒフヨウシャ</t>
    </rPh>
    <rPh sb="4" eb="6">
      <t>ニンテイ</t>
    </rPh>
    <rPh sb="6" eb="8">
      <t>トウロク</t>
    </rPh>
    <phoneticPr fontId="1"/>
  </si>
  <si>
    <t>14</t>
  </si>
  <si>
    <t>兄</t>
    <phoneticPr fontId="1"/>
  </si>
  <si>
    <t>組合員（職員本人）の情報</t>
    <rPh sb="0" eb="3">
      <t>クミアイイン</t>
    </rPh>
    <rPh sb="10" eb="12">
      <t>ジョウホウ</t>
    </rPh>
    <phoneticPr fontId="1"/>
  </si>
  <si>
    <t>氏</t>
    <rPh sb="0" eb="1">
      <t>シ</t>
    </rPh>
    <phoneticPr fontId="1"/>
  </si>
  <si>
    <t>名</t>
    <rPh sb="0" eb="1">
      <t>メイ</t>
    </rPh>
    <phoneticPr fontId="1"/>
  </si>
  <si>
    <t>性別</t>
    <rPh sb="0" eb="2">
      <t>セイベツ</t>
    </rPh>
    <phoneticPr fontId="1"/>
  </si>
  <si>
    <t>被扶養者変更登録</t>
    <rPh sb="0" eb="4">
      <t>ヒフヨウシャ</t>
    </rPh>
    <rPh sb="4" eb="6">
      <t>ヘンコウ</t>
    </rPh>
    <rPh sb="6" eb="8">
      <t>トウロク</t>
    </rPh>
    <phoneticPr fontId="1"/>
  </si>
  <si>
    <t>15</t>
  </si>
  <si>
    <t>弟</t>
    <phoneticPr fontId="1"/>
  </si>
  <si>
    <t>組合員氏名（フリガナ）</t>
    <rPh sb="0" eb="3">
      <t>クミアイイン</t>
    </rPh>
    <rPh sb="3" eb="5">
      <t>シメイ</t>
    </rPh>
    <phoneticPr fontId="1"/>
  </si>
  <si>
    <t>認定取消</t>
    <rPh sb="0" eb="2">
      <t>ニンテイ</t>
    </rPh>
    <rPh sb="2" eb="4">
      <t>トリケシ</t>
    </rPh>
    <phoneticPr fontId="1"/>
  </si>
  <si>
    <t>改姓時に黄色くなるように変更</t>
    <rPh sb="0" eb="3">
      <t>カイセイジ</t>
    </rPh>
    <rPh sb="4" eb="6">
      <t>キイロ</t>
    </rPh>
    <rPh sb="12" eb="14">
      <t>ヘンコウ</t>
    </rPh>
    <phoneticPr fontId="1"/>
  </si>
  <si>
    <t>16</t>
  </si>
  <si>
    <t>姉</t>
    <phoneticPr fontId="1"/>
  </si>
  <si>
    <t>組合員氏名（漢字）</t>
    <rPh sb="0" eb="3">
      <t>クミアイイン</t>
    </rPh>
    <rPh sb="3" eb="5">
      <t>シメイ</t>
    </rPh>
    <rPh sb="6" eb="8">
      <t>カンジ</t>
    </rPh>
    <phoneticPr fontId="1"/>
  </si>
  <si>
    <t>17</t>
  </si>
  <si>
    <t>妹</t>
    <phoneticPr fontId="1"/>
  </si>
  <si>
    <t>組合員生年月日</t>
    <rPh sb="0" eb="3">
      <t>クミアイイン</t>
    </rPh>
    <rPh sb="3" eb="5">
      <t>セイネン</t>
    </rPh>
    <rPh sb="5" eb="7">
      <t>ガッピ</t>
    </rPh>
    <phoneticPr fontId="1"/>
  </si>
  <si>
    <t>18</t>
  </si>
  <si>
    <t>甥</t>
    <phoneticPr fontId="1"/>
  </si>
  <si>
    <t>19</t>
  </si>
  <si>
    <t>姪</t>
    <phoneticPr fontId="1"/>
  </si>
  <si>
    <t>組合員基礎年金番号（半角数字10桁）を入力してください</t>
    <rPh sb="10" eb="12">
      <t>ハンカク</t>
    </rPh>
    <rPh sb="12" eb="14">
      <t>スウジ</t>
    </rPh>
    <rPh sb="16" eb="17">
      <t>ケタ</t>
    </rPh>
    <rPh sb="19" eb="21">
      <t>ニュウリョク</t>
    </rPh>
    <phoneticPr fontId="1"/>
  </si>
  <si>
    <t>②新規登録の色付き箇所を「①新規登録」＋「長期組合員番号」に変更</t>
    <rPh sb="1" eb="3">
      <t>シンキ</t>
    </rPh>
    <rPh sb="3" eb="5">
      <t>トウロク</t>
    </rPh>
    <rPh sb="6" eb="8">
      <t>イロツ</t>
    </rPh>
    <rPh sb="9" eb="11">
      <t>カショ</t>
    </rPh>
    <rPh sb="14" eb="16">
      <t>シンキ</t>
    </rPh>
    <rPh sb="16" eb="18">
      <t>トウロク</t>
    </rPh>
    <rPh sb="21" eb="23">
      <t>チョウキ</t>
    </rPh>
    <rPh sb="23" eb="26">
      <t>クミアイイン</t>
    </rPh>
    <rPh sb="26" eb="28">
      <t>バンゴウ</t>
    </rPh>
    <rPh sb="30" eb="32">
      <t>ヘンコウ</t>
    </rPh>
    <phoneticPr fontId="1"/>
  </si>
  <si>
    <t>20</t>
  </si>
  <si>
    <t>曾祖父母</t>
    <phoneticPr fontId="1"/>
  </si>
  <si>
    <t>組合員資格取得（加入）年月日</t>
    <rPh sb="8" eb="10">
      <t>カニュウ</t>
    </rPh>
    <phoneticPr fontId="1"/>
  </si>
  <si>
    <r>
      <rPr>
        <sz val="11"/>
        <color theme="1"/>
        <rFont val="Segoe UI Symbol"/>
        <family val="2"/>
      </rPr>
      <t>☑</t>
    </r>
    <r>
      <rPr>
        <sz val="11"/>
        <color theme="1"/>
        <rFont val="游ゴシック"/>
        <family val="2"/>
        <scheme val="minor"/>
      </rPr>
      <t>を入れた際に</t>
    </r>
    <r>
      <rPr>
        <sz val="11"/>
        <color theme="1"/>
        <rFont val="Segoe UI Symbol"/>
        <family val="2"/>
      </rPr>
      <t>☑</t>
    </r>
    <r>
      <rPr>
        <sz val="11"/>
        <color theme="1"/>
        <rFont val="游ゴシック"/>
        <family val="2"/>
        <scheme val="minor"/>
      </rPr>
      <t>の周りが黄色くなるのを削除</t>
    </r>
    <rPh sb="2" eb="3">
      <t>イ</t>
    </rPh>
    <rPh sb="5" eb="6">
      <t>サイ</t>
    </rPh>
    <rPh sb="9" eb="10">
      <t>マワ</t>
    </rPh>
    <rPh sb="12" eb="14">
      <t>キイロ</t>
    </rPh>
    <rPh sb="19" eb="21">
      <t>サクジョ</t>
    </rPh>
    <phoneticPr fontId="1"/>
  </si>
  <si>
    <t>21</t>
  </si>
  <si>
    <r>
      <t>組合員当初採用年月日（国共済</t>
    </r>
    <r>
      <rPr>
        <sz val="11"/>
        <rFont val="游ゴシック"/>
        <family val="3"/>
        <charset val="128"/>
        <scheme val="minor"/>
      </rPr>
      <t>又</t>
    </r>
    <r>
      <rPr>
        <sz val="11"/>
        <color theme="1"/>
        <rFont val="游ゴシック"/>
        <family val="2"/>
        <scheme val="minor"/>
      </rPr>
      <t>は地共済に最初に採用された日を入力してください）</t>
    </r>
    <rPh sb="11" eb="13">
      <t>コッキョウ</t>
    </rPh>
    <rPh sb="13" eb="14">
      <t>サイ</t>
    </rPh>
    <rPh sb="16" eb="18">
      <t>チキョウ</t>
    </rPh>
    <rPh sb="18" eb="19">
      <t>サイ</t>
    </rPh>
    <rPh sb="20" eb="22">
      <t>サイショ</t>
    </rPh>
    <rPh sb="23" eb="25">
      <t>サイヨウ</t>
    </rPh>
    <rPh sb="28" eb="29">
      <t>ヒ</t>
    </rPh>
    <rPh sb="30" eb="32">
      <t>ニュウリョク</t>
    </rPh>
    <phoneticPr fontId="1"/>
  </si>
  <si>
    <t>※短期組合員の
　場合は入力不要</t>
    <rPh sb="1" eb="3">
      <t>タンキ</t>
    </rPh>
    <rPh sb="3" eb="6">
      <t>クミアイイン</t>
    </rPh>
    <rPh sb="9" eb="11">
      <t>バアイ</t>
    </rPh>
    <rPh sb="12" eb="14">
      <t>ニュウリョク</t>
    </rPh>
    <rPh sb="14" eb="16">
      <t>フヨウ</t>
    </rPh>
    <phoneticPr fontId="1"/>
  </si>
  <si>
    <t>新規と変更を強調</t>
    <rPh sb="0" eb="2">
      <t>シンキ</t>
    </rPh>
    <rPh sb="3" eb="5">
      <t>ヘンコウ</t>
    </rPh>
    <rPh sb="6" eb="8">
      <t>キョウチョウ</t>
    </rPh>
    <phoneticPr fontId="1"/>
  </si>
  <si>
    <t>22</t>
  </si>
  <si>
    <t>確認文面を上部に追加</t>
    <rPh sb="0" eb="2">
      <t>カクニン</t>
    </rPh>
    <rPh sb="2" eb="4">
      <t>ブンメン</t>
    </rPh>
    <rPh sb="5" eb="7">
      <t>ジョウブ</t>
    </rPh>
    <rPh sb="8" eb="10">
      <t>ツイカ</t>
    </rPh>
    <phoneticPr fontId="1"/>
  </si>
  <si>
    <t>23</t>
  </si>
  <si>
    <t>住所情報</t>
    <rPh sb="0" eb="2">
      <t>ジュウショ</t>
    </rPh>
    <rPh sb="2" eb="4">
      <t>ジョウホウ</t>
    </rPh>
    <phoneticPr fontId="1"/>
  </si>
  <si>
    <t>認定取消 → 取消に修正</t>
    <rPh sb="0" eb="2">
      <t>ニンテイ</t>
    </rPh>
    <rPh sb="2" eb="4">
      <t>トリケシ</t>
    </rPh>
    <rPh sb="7" eb="9">
      <t>トリケシ</t>
    </rPh>
    <rPh sb="10" eb="12">
      <t>シュウセイ</t>
    </rPh>
    <phoneticPr fontId="1"/>
  </si>
  <si>
    <t>24</t>
  </si>
  <si>
    <t>組合員住所ー郵便番号（海外居住の場合は、９９９－９９９９）</t>
    <rPh sb="0" eb="3">
      <t>クミアイイン</t>
    </rPh>
    <rPh sb="3" eb="5">
      <t>ジュウショ</t>
    </rPh>
    <rPh sb="6" eb="8">
      <t>ユウビン</t>
    </rPh>
    <rPh sb="8" eb="10">
      <t>バンゴウ</t>
    </rPh>
    <rPh sb="11" eb="13">
      <t>カイガイ</t>
    </rPh>
    <rPh sb="13" eb="15">
      <t>キョジュウ</t>
    </rPh>
    <rPh sb="16" eb="18">
      <t>バアイ</t>
    </rPh>
    <phoneticPr fontId="1"/>
  </si>
  <si>
    <t>　</t>
    <phoneticPr fontId="1"/>
  </si>
  <si>
    <t>ー</t>
    <phoneticPr fontId="1"/>
  </si>
  <si>
    <r>
      <t>郵便番号はデータの入力規則のエラーの</t>
    </r>
    <r>
      <rPr>
        <sz val="11"/>
        <color theme="1"/>
        <rFont val="Segoe UI Symbol"/>
        <family val="2"/>
      </rPr>
      <t>☑</t>
    </r>
    <r>
      <rPr>
        <sz val="11"/>
        <color theme="1"/>
        <rFont val="游ゴシック"/>
        <family val="2"/>
        <scheme val="minor"/>
      </rPr>
      <t>をはずしてからスペースを入れる</t>
    </r>
    <rPh sb="0" eb="2">
      <t>ユウビン</t>
    </rPh>
    <rPh sb="2" eb="4">
      <t>バンゴウ</t>
    </rPh>
    <rPh sb="9" eb="11">
      <t>ニュウリョク</t>
    </rPh>
    <rPh sb="11" eb="13">
      <t>キソク</t>
    </rPh>
    <rPh sb="31" eb="32">
      <t>イ</t>
    </rPh>
    <phoneticPr fontId="1"/>
  </si>
  <si>
    <t>25</t>
  </si>
  <si>
    <t>組合員住所ー住所１（都道府県、市、郡、区まで）（海外居住の場合は、国名のみ記入）</t>
    <rPh sb="0" eb="3">
      <t>クミアイイン</t>
    </rPh>
    <rPh sb="3" eb="5">
      <t>ジュウショ</t>
    </rPh>
    <rPh sb="6" eb="8">
      <t>ジュウショ</t>
    </rPh>
    <rPh sb="10" eb="14">
      <t>トドウフケン</t>
    </rPh>
    <rPh sb="15" eb="16">
      <t>シ</t>
    </rPh>
    <rPh sb="17" eb="18">
      <t>グン</t>
    </rPh>
    <rPh sb="19" eb="20">
      <t>ク</t>
    </rPh>
    <rPh sb="24" eb="26">
      <t>カイガイ</t>
    </rPh>
    <rPh sb="26" eb="28">
      <t>キョジュウ</t>
    </rPh>
    <rPh sb="29" eb="31">
      <t>バアイ</t>
    </rPh>
    <rPh sb="33" eb="35">
      <t>コクメイ</t>
    </rPh>
    <rPh sb="37" eb="39">
      <t>キニュウ</t>
    </rPh>
    <phoneticPr fontId="1"/>
  </si>
  <si>
    <t>組合員住所へスペースを入れておくと被扶養者の住所が空欄になる</t>
    <rPh sb="0" eb="3">
      <t>クミアイイン</t>
    </rPh>
    <rPh sb="3" eb="5">
      <t>ジュウショ</t>
    </rPh>
    <rPh sb="11" eb="12">
      <t>イ</t>
    </rPh>
    <rPh sb="17" eb="21">
      <t>ヒフヨウシャ</t>
    </rPh>
    <rPh sb="22" eb="24">
      <t>ジュウショ</t>
    </rPh>
    <rPh sb="25" eb="27">
      <t>クウラン</t>
    </rPh>
    <phoneticPr fontId="1"/>
  </si>
  <si>
    <t>26</t>
  </si>
  <si>
    <t>←※短期組合員のみ</t>
    <rPh sb="2" eb="4">
      <t>タンキ</t>
    </rPh>
    <rPh sb="4" eb="7">
      <t>クミアイイン</t>
    </rPh>
    <phoneticPr fontId="1"/>
  </si>
  <si>
    <t>組合員住所１（フリガナ）</t>
    <rPh sb="0" eb="3">
      <t>クミアイイン</t>
    </rPh>
    <rPh sb="3" eb="5">
      <t>ジュウショ</t>
    </rPh>
    <phoneticPr fontId="1"/>
  </si>
  <si>
    <t>〃</t>
    <phoneticPr fontId="1"/>
  </si>
  <si>
    <t>27</t>
  </si>
  <si>
    <t>組合員住所ー住所２（町、村、番地まで（丁目、番地は「ー」で入力してください））</t>
    <rPh sb="0" eb="3">
      <t>クミアイイン</t>
    </rPh>
    <rPh sb="3" eb="5">
      <t>ジュウショ</t>
    </rPh>
    <rPh sb="6" eb="8">
      <t>ジュウショ</t>
    </rPh>
    <rPh sb="10" eb="11">
      <t>チョウ</t>
    </rPh>
    <rPh sb="12" eb="13">
      <t>ムラ</t>
    </rPh>
    <rPh sb="14" eb="16">
      <t>バンチ</t>
    </rPh>
    <phoneticPr fontId="1"/>
  </si>
  <si>
    <t>28</t>
  </si>
  <si>
    <t>組合員住所２（フリガナ（数字、アルファベットはそのまま入力してください））</t>
    <rPh sb="0" eb="3">
      <t>クミアイイン</t>
    </rPh>
    <rPh sb="3" eb="5">
      <t>ジュウショ</t>
    </rPh>
    <rPh sb="4" eb="5">
      <t>クスミ</t>
    </rPh>
    <rPh sb="12" eb="14">
      <t>スウジ</t>
    </rPh>
    <rPh sb="27" eb="29">
      <t>ニュウリョク</t>
    </rPh>
    <phoneticPr fontId="1"/>
  </si>
  <si>
    <t>数字等追加</t>
    <rPh sb="0" eb="2">
      <t>スウジ</t>
    </rPh>
    <rPh sb="2" eb="3">
      <t>トウ</t>
    </rPh>
    <rPh sb="3" eb="5">
      <t>ツイカ</t>
    </rPh>
    <phoneticPr fontId="1"/>
  </si>
  <si>
    <t>29</t>
  </si>
  <si>
    <t>組合員住所ー住所３（様方、マンション名、号室等）</t>
    <rPh sb="0" eb="3">
      <t>クミアイイン</t>
    </rPh>
    <rPh sb="3" eb="5">
      <t>ジュウショ</t>
    </rPh>
    <rPh sb="6" eb="8">
      <t>ジュウショ</t>
    </rPh>
    <rPh sb="10" eb="11">
      <t>サマ</t>
    </rPh>
    <rPh sb="11" eb="12">
      <t>ガタ</t>
    </rPh>
    <rPh sb="18" eb="19">
      <t>メイ</t>
    </rPh>
    <rPh sb="20" eb="22">
      <t>ゴウシツ</t>
    </rPh>
    <rPh sb="22" eb="23">
      <t>トウ</t>
    </rPh>
    <phoneticPr fontId="1"/>
  </si>
  <si>
    <t>30</t>
  </si>
  <si>
    <t>組合員住所３（フリガナ（数字、アルファベットはそのまま入力してください））</t>
    <rPh sb="0" eb="3">
      <t>クミアイイン</t>
    </rPh>
    <rPh sb="3" eb="5">
      <t>ジュウショ</t>
    </rPh>
    <rPh sb="27" eb="29">
      <t>ニュウリョク</t>
    </rPh>
    <phoneticPr fontId="1"/>
  </si>
  <si>
    <t>31</t>
  </si>
  <si>
    <t>組合員転居年月日（住所変更を行う場合のみ）</t>
    <rPh sb="9" eb="11">
      <t>ジュウショ</t>
    </rPh>
    <rPh sb="11" eb="13">
      <t>ヘンコウ</t>
    </rPh>
    <rPh sb="14" eb="15">
      <t>オコナ</t>
    </rPh>
    <rPh sb="16" eb="18">
      <t>バアイ</t>
    </rPh>
    <phoneticPr fontId="1"/>
  </si>
  <si>
    <t>32</t>
  </si>
  <si>
    <t>組合員・被扶養者の転居状況</t>
    <rPh sb="0" eb="3">
      <t>クミアイイン</t>
    </rPh>
    <rPh sb="4" eb="8">
      <t>ヒフヨウシャ</t>
    </rPh>
    <rPh sb="9" eb="11">
      <t>テンキョ</t>
    </rPh>
    <rPh sb="11" eb="13">
      <t>ジョウキョウ</t>
    </rPh>
    <phoneticPr fontId="1"/>
  </si>
  <si>
    <t>言葉を修正</t>
    <rPh sb="0" eb="2">
      <t>コトバ</t>
    </rPh>
    <rPh sb="3" eb="5">
      <t>シュウセイ</t>
    </rPh>
    <phoneticPr fontId="1"/>
  </si>
  <si>
    <t>33</t>
  </si>
  <si>
    <t>34</t>
  </si>
  <si>
    <t>振込先の金融情報</t>
    <rPh sb="0" eb="3">
      <t>フリコミサキ</t>
    </rPh>
    <rPh sb="4" eb="6">
      <t>キンユウ</t>
    </rPh>
    <rPh sb="6" eb="8">
      <t>ジョウホウ</t>
    </rPh>
    <phoneticPr fontId="1"/>
  </si>
  <si>
    <t>35</t>
  </si>
  <si>
    <t>金融機関コード（７桁（銀行コード数字4桁、支店コード数字3桁））</t>
    <rPh sb="0" eb="2">
      <t>キンユウ</t>
    </rPh>
    <rPh sb="2" eb="4">
      <t>キカン</t>
    </rPh>
    <rPh sb="9" eb="10">
      <t>ケタ</t>
    </rPh>
    <rPh sb="11" eb="13">
      <t>ギンコウ</t>
    </rPh>
    <rPh sb="16" eb="18">
      <t>スウジ</t>
    </rPh>
    <rPh sb="19" eb="20">
      <t>ケタ</t>
    </rPh>
    <rPh sb="21" eb="23">
      <t>シテン</t>
    </rPh>
    <rPh sb="26" eb="28">
      <t>スウジ</t>
    </rPh>
    <rPh sb="29" eb="30">
      <t>ケタ</t>
    </rPh>
    <phoneticPr fontId="1"/>
  </si>
  <si>
    <t>36</t>
  </si>
  <si>
    <r>
      <t>金融機関名、支店名
※ゆうちょ口座の場合は</t>
    </r>
    <r>
      <rPr>
        <sz val="11"/>
        <rFont val="游ゴシック"/>
        <family val="3"/>
        <charset val="128"/>
        <scheme val="minor"/>
      </rPr>
      <t>、</t>
    </r>
    <r>
      <rPr>
        <sz val="11"/>
        <color theme="1"/>
        <rFont val="游ゴシック"/>
        <family val="2"/>
        <scheme val="minor"/>
      </rPr>
      <t>ゆうちょ銀行としてください。</t>
    </r>
    <rPh sb="0" eb="2">
      <t>キンユウ</t>
    </rPh>
    <rPh sb="2" eb="4">
      <t>キカン</t>
    </rPh>
    <rPh sb="4" eb="5">
      <t>メイ</t>
    </rPh>
    <rPh sb="6" eb="9">
      <t>シテンメイ</t>
    </rPh>
    <rPh sb="15" eb="17">
      <t>コウザ</t>
    </rPh>
    <rPh sb="18" eb="20">
      <t>バアイ</t>
    </rPh>
    <rPh sb="26" eb="28">
      <t>ギンコウ</t>
    </rPh>
    <phoneticPr fontId="1"/>
  </si>
  <si>
    <r>
      <rPr>
        <sz val="11"/>
        <rFont val="游ゴシック"/>
        <family val="3"/>
        <charset val="128"/>
        <scheme val="minor"/>
      </rPr>
      <t>金融機関</t>
    </r>
    <r>
      <rPr>
        <sz val="11"/>
        <color theme="1"/>
        <rFont val="游ゴシック"/>
        <family val="2"/>
        <scheme val="minor"/>
      </rPr>
      <t>名</t>
    </r>
    <rPh sb="0" eb="2">
      <t>キンユウ</t>
    </rPh>
    <rPh sb="2" eb="4">
      <t>キカン</t>
    </rPh>
    <rPh sb="4" eb="5">
      <t>メイ</t>
    </rPh>
    <phoneticPr fontId="1"/>
  </si>
  <si>
    <t>支店名</t>
    <rPh sb="0" eb="3">
      <t>シテンメイ</t>
    </rPh>
    <phoneticPr fontId="1"/>
  </si>
  <si>
    <t>37</t>
  </si>
  <si>
    <t>銀行名、支店名を文字列に修正</t>
    <rPh sb="0" eb="3">
      <t>ギンコウメイ</t>
    </rPh>
    <rPh sb="4" eb="7">
      <t>シテンメイ</t>
    </rPh>
    <rPh sb="8" eb="11">
      <t>モジレツ</t>
    </rPh>
    <rPh sb="12" eb="14">
      <t>シュウセイ</t>
    </rPh>
    <phoneticPr fontId="1"/>
  </si>
  <si>
    <t>38</t>
  </si>
  <si>
    <t>預金種別</t>
    <rPh sb="0" eb="2">
      <t>ヨキン</t>
    </rPh>
    <rPh sb="2" eb="4">
      <t>シュベツ</t>
    </rPh>
    <phoneticPr fontId="1"/>
  </si>
  <si>
    <t>普通(総合)</t>
    <phoneticPr fontId="1"/>
  </si>
  <si>
    <t>39</t>
  </si>
  <si>
    <t>口座番号（半角数字7桁まで）</t>
    <rPh sb="0" eb="2">
      <t>コウザ</t>
    </rPh>
    <rPh sb="2" eb="4">
      <t>バンゴウ</t>
    </rPh>
    <rPh sb="5" eb="7">
      <t>ハンカク</t>
    </rPh>
    <rPh sb="7" eb="9">
      <t>スウジ</t>
    </rPh>
    <rPh sb="10" eb="11">
      <t>ケタ</t>
    </rPh>
    <phoneticPr fontId="1"/>
  </si>
  <si>
    <t>40</t>
  </si>
  <si>
    <r>
      <t>口座名義人（</t>
    </r>
    <r>
      <rPr>
        <sz val="11"/>
        <rFont val="游ゴシック"/>
        <family val="3"/>
        <charset val="128"/>
        <scheme val="minor"/>
      </rPr>
      <t>カタカナ</t>
    </r>
    <r>
      <rPr>
        <sz val="11"/>
        <color theme="1"/>
        <rFont val="游ゴシック"/>
        <family val="2"/>
        <scheme val="minor"/>
      </rPr>
      <t>）</t>
    </r>
    <rPh sb="0" eb="2">
      <t>コウザ</t>
    </rPh>
    <rPh sb="2" eb="5">
      <t>メイギニン</t>
    </rPh>
    <phoneticPr fontId="1"/>
  </si>
  <si>
    <t>スペースを入れる言葉を追加</t>
    <rPh sb="5" eb="6">
      <t>イ</t>
    </rPh>
    <rPh sb="8" eb="10">
      <t>コトバ</t>
    </rPh>
    <rPh sb="11" eb="13">
      <t>ツイカ</t>
    </rPh>
    <phoneticPr fontId="1"/>
  </si>
  <si>
    <t>41</t>
  </si>
  <si>
    <t>42</t>
  </si>
  <si>
    <t>改姓の申請</t>
    <rPh sb="0" eb="2">
      <t>カイセイ</t>
    </rPh>
    <rPh sb="3" eb="5">
      <t>シンセイ</t>
    </rPh>
    <phoneticPr fontId="1"/>
  </si>
  <si>
    <t>43</t>
  </si>
  <si>
    <t>組合員改姓後の氏名（フリガナ）</t>
    <rPh sb="0" eb="3">
      <t>クミアイイン</t>
    </rPh>
    <rPh sb="3" eb="5">
      <t>カイセイ</t>
    </rPh>
    <rPh sb="5" eb="6">
      <t>ゴ</t>
    </rPh>
    <rPh sb="7" eb="9">
      <t>シメイ</t>
    </rPh>
    <phoneticPr fontId="1"/>
  </si>
  <si>
    <t>改姓後を改正前に変更</t>
    <rPh sb="0" eb="3">
      <t>カイセイゴ</t>
    </rPh>
    <rPh sb="4" eb="7">
      <t>カイセイマエ</t>
    </rPh>
    <rPh sb="8" eb="10">
      <t>ヘンコウ</t>
    </rPh>
    <phoneticPr fontId="1"/>
  </si>
  <si>
    <t>44</t>
  </si>
  <si>
    <t>組合員改姓後の氏名（漢字）</t>
    <rPh sb="0" eb="3">
      <t>クミアイイン</t>
    </rPh>
    <rPh sb="3" eb="5">
      <t>カイセイ</t>
    </rPh>
    <rPh sb="5" eb="6">
      <t>ゴ</t>
    </rPh>
    <rPh sb="7" eb="9">
      <t>シメイ</t>
    </rPh>
    <rPh sb="10" eb="12">
      <t>カンジ</t>
    </rPh>
    <phoneticPr fontId="1"/>
  </si>
  <si>
    <t>45</t>
  </si>
  <si>
    <t>組合員改姓年月日（改姓の申請の場合のみ）</t>
    <rPh sb="0" eb="3">
      <t>クミアイイン</t>
    </rPh>
    <rPh sb="3" eb="5">
      <t>カイセイ</t>
    </rPh>
    <rPh sb="5" eb="8">
      <t>ネンガッピ</t>
    </rPh>
    <phoneticPr fontId="1"/>
  </si>
  <si>
    <t>46</t>
  </si>
  <si>
    <t>組合員証を共済担当者へ提出した年月日</t>
    <rPh sb="0" eb="3">
      <t>クミアイイン</t>
    </rPh>
    <rPh sb="3" eb="4">
      <t>ショウ</t>
    </rPh>
    <rPh sb="5" eb="7">
      <t>キョウサイ</t>
    </rPh>
    <rPh sb="7" eb="10">
      <t>タントウシャ</t>
    </rPh>
    <rPh sb="11" eb="13">
      <t>テイシュツ</t>
    </rPh>
    <rPh sb="15" eb="18">
      <t>ネンガッピ</t>
    </rPh>
    <phoneticPr fontId="1"/>
  </si>
  <si>
    <t>追加（改姓のみ黄色に）</t>
    <rPh sb="0" eb="2">
      <t>ツイカ</t>
    </rPh>
    <rPh sb="3" eb="5">
      <t>カイセイ</t>
    </rPh>
    <rPh sb="7" eb="9">
      <t>キイロ</t>
    </rPh>
    <phoneticPr fontId="1"/>
  </si>
  <si>
    <t>47</t>
  </si>
  <si>
    <t>49行目証提出日を非表示</t>
    <rPh sb="2" eb="4">
      <t>ギョウメ</t>
    </rPh>
    <rPh sb="4" eb="5">
      <t>ショウ</t>
    </rPh>
    <rPh sb="5" eb="7">
      <t>テイシュツ</t>
    </rPh>
    <rPh sb="7" eb="8">
      <t>ビ</t>
    </rPh>
    <rPh sb="9" eb="12">
      <t>ヒヒョウジ</t>
    </rPh>
    <phoneticPr fontId="1"/>
  </si>
  <si>
    <t>48</t>
  </si>
  <si>
    <r>
      <t>○被扶養者の申請を行う場合は</t>
    </r>
    <r>
      <rPr>
        <sz val="11"/>
        <rFont val="游ゴシック"/>
        <family val="3"/>
        <charset val="128"/>
        <scheme val="minor"/>
      </rPr>
      <t>、下段の「被扶養者の情報」への入力もお願いいたし</t>
    </r>
    <r>
      <rPr>
        <sz val="11"/>
        <color theme="1"/>
        <rFont val="游ゴシック"/>
        <family val="2"/>
        <scheme val="minor"/>
      </rPr>
      <t>ます。</t>
    </r>
    <rPh sb="1" eb="5">
      <t>ヒフヨウシャ</t>
    </rPh>
    <rPh sb="6" eb="8">
      <t>シンセイ</t>
    </rPh>
    <rPh sb="9" eb="10">
      <t>オコナ</t>
    </rPh>
    <rPh sb="11" eb="13">
      <t>バアイ</t>
    </rPh>
    <rPh sb="15" eb="16">
      <t>ダン</t>
    </rPh>
    <rPh sb="19" eb="23">
      <t>ヒフヨウシャ</t>
    </rPh>
    <rPh sb="24" eb="26">
      <t>ジョウホウ</t>
    </rPh>
    <rPh sb="29" eb="31">
      <t>ニュウリョク</t>
    </rPh>
    <rPh sb="32" eb="33">
      <t>ネガ</t>
    </rPh>
    <phoneticPr fontId="1"/>
  </si>
  <si>
    <t>49</t>
  </si>
  <si>
    <t>50</t>
  </si>
  <si>
    <r>
      <t>○</t>
    </r>
    <r>
      <rPr>
        <b/>
        <sz val="11"/>
        <color rgb="FFFF0066"/>
        <rFont val="游ゴシック"/>
        <family val="3"/>
        <charset val="128"/>
        <scheme val="minor"/>
      </rPr>
      <t>１つのExcelファイルで被扶養者の申請は２名までです。</t>
    </r>
    <rPh sb="14" eb="18">
      <t>ヒフヨウシャ</t>
    </rPh>
    <rPh sb="19" eb="21">
      <t>シンセイ</t>
    </rPh>
    <rPh sb="23" eb="24">
      <t>メイ</t>
    </rPh>
    <phoneticPr fontId="1"/>
  </si>
  <si>
    <t>文字強調</t>
    <rPh sb="0" eb="2">
      <t>モジ</t>
    </rPh>
    <rPh sb="2" eb="4">
      <t>キョウチョウ</t>
    </rPh>
    <phoneticPr fontId="1"/>
  </si>
  <si>
    <t>51</t>
  </si>
  <si>
    <r>
      <t>　</t>
    </r>
    <r>
      <rPr>
        <b/>
        <sz val="11"/>
        <color theme="1"/>
        <rFont val="游ゴシック"/>
        <family val="3"/>
        <charset val="128"/>
        <scheme val="minor"/>
      </rPr>
      <t>３名以上の場合</t>
    </r>
    <r>
      <rPr>
        <sz val="11"/>
        <color theme="1"/>
        <rFont val="游ゴシック"/>
        <family val="2"/>
        <scheme val="minor"/>
      </rPr>
      <t>は</t>
    </r>
    <r>
      <rPr>
        <sz val="11"/>
        <rFont val="游ゴシック"/>
        <family val="3"/>
        <charset val="128"/>
        <scheme val="minor"/>
      </rPr>
      <t>、被扶養者申告書のExcelファイルを追加</t>
    </r>
    <r>
      <rPr>
        <sz val="11"/>
        <color theme="1"/>
        <rFont val="游ゴシック"/>
        <family val="2"/>
        <scheme val="minor"/>
      </rPr>
      <t>作成し、</t>
    </r>
    <rPh sb="28" eb="30">
      <t>ツイカ</t>
    </rPh>
    <rPh sb="30" eb="32">
      <t>サクセイ</t>
    </rPh>
    <phoneticPr fontId="1"/>
  </si>
  <si>
    <t>52</t>
  </si>
  <si>
    <t>　ファイル名の氏名の後ろに「通し番号」＋「・」＋「申告理由番号」を付けてください。</t>
    <rPh sb="5" eb="6">
      <t>メイ</t>
    </rPh>
    <rPh sb="7" eb="9">
      <t>シメイ</t>
    </rPh>
    <rPh sb="10" eb="11">
      <t>ウシ</t>
    </rPh>
    <rPh sb="14" eb="15">
      <t>トオ</t>
    </rPh>
    <rPh sb="16" eb="18">
      <t>バンゴウ</t>
    </rPh>
    <rPh sb="25" eb="27">
      <t>シンコク</t>
    </rPh>
    <rPh sb="27" eb="29">
      <t>リユウ</t>
    </rPh>
    <rPh sb="29" eb="31">
      <t>バンゴウ</t>
    </rPh>
    <rPh sb="33" eb="34">
      <t>フ</t>
    </rPh>
    <phoneticPr fontId="1"/>
  </si>
  <si>
    <t>53</t>
  </si>
  <si>
    <t>　例）被扶養者申告書（共済太郎1・①③）.xlsx 、被扶養者申告書（共済太郎2・①③）.xlsx</t>
    <rPh sb="1" eb="2">
      <t>レイ</t>
    </rPh>
    <rPh sb="3" eb="7">
      <t>ヒフヨウシャ</t>
    </rPh>
    <rPh sb="7" eb="10">
      <t>シンコクショ</t>
    </rPh>
    <rPh sb="11" eb="13">
      <t>キョウサイ</t>
    </rPh>
    <rPh sb="13" eb="15">
      <t>タロウ</t>
    </rPh>
    <rPh sb="27" eb="31">
      <t>ヒフヨウシャ</t>
    </rPh>
    <rPh sb="31" eb="34">
      <t>シンコクショ</t>
    </rPh>
    <rPh sb="35" eb="37">
      <t>キョウサイ</t>
    </rPh>
    <rPh sb="37" eb="39">
      <t>タロウ</t>
    </rPh>
    <phoneticPr fontId="1"/>
  </si>
  <si>
    <t>54</t>
  </si>
  <si>
    <t>55</t>
  </si>
  <si>
    <t>被扶養者の情報</t>
    <rPh sb="0" eb="4">
      <t>ヒフヨウシャ</t>
    </rPh>
    <rPh sb="5" eb="7">
      <t>ジョウホウ</t>
    </rPh>
    <phoneticPr fontId="1"/>
  </si>
  <si>
    <t>56</t>
  </si>
  <si>
    <t>被扶養者　①</t>
    <rPh sb="0" eb="4">
      <t>ヒフヨウシャ</t>
    </rPh>
    <phoneticPr fontId="1"/>
  </si>
  <si>
    <t>57</t>
  </si>
  <si>
    <t>申請理由</t>
    <rPh sb="0" eb="2">
      <t>シンセイ</t>
    </rPh>
    <rPh sb="2" eb="4">
      <t>リユウ</t>
    </rPh>
    <phoneticPr fontId="1"/>
  </si>
  <si>
    <t>58</t>
  </si>
  <si>
    <t>事実発生年月日</t>
    <rPh sb="0" eb="2">
      <t>ジジツ</t>
    </rPh>
    <rPh sb="2" eb="4">
      <t>ハッセイ</t>
    </rPh>
    <rPh sb="4" eb="7">
      <t>ネンガッピ</t>
    </rPh>
    <phoneticPr fontId="1"/>
  </si>
  <si>
    <t>59</t>
  </si>
  <si>
    <t>資格喪失証明書の発行希望（取消の場合のみ）</t>
    <rPh sb="13" eb="15">
      <t>トリケシ</t>
    </rPh>
    <rPh sb="16" eb="18">
      <t>バアイ</t>
    </rPh>
    <phoneticPr fontId="1"/>
  </si>
  <si>
    <t>↓認定・取消理由(B63)のデータ入力規則に貼り付けた値（申請理由(B60)により表示リストを変更）</t>
    <rPh sb="1" eb="3">
      <t>ニンテイ</t>
    </rPh>
    <rPh sb="4" eb="6">
      <t>トリケシ</t>
    </rPh>
    <rPh sb="6" eb="8">
      <t>リユウ</t>
    </rPh>
    <rPh sb="17" eb="19">
      <t>ニュウリョク</t>
    </rPh>
    <rPh sb="19" eb="21">
      <t>キソク</t>
    </rPh>
    <rPh sb="22" eb="23">
      <t>ハ</t>
    </rPh>
    <rPh sb="24" eb="25">
      <t>ツ</t>
    </rPh>
    <rPh sb="27" eb="28">
      <t>アタイ</t>
    </rPh>
    <rPh sb="29" eb="31">
      <t>シンセイ</t>
    </rPh>
    <rPh sb="31" eb="33">
      <t>リユウ</t>
    </rPh>
    <rPh sb="41" eb="43">
      <t>ヒョウジ</t>
    </rPh>
    <rPh sb="47" eb="49">
      <t>ヘンコウ</t>
    </rPh>
    <phoneticPr fontId="1"/>
  </si>
  <si>
    <t>60</t>
  </si>
  <si>
    <r>
      <t>被扶養者①認定・取消理由</t>
    </r>
    <r>
      <rPr>
        <sz val="11"/>
        <color rgb="FFFF0000"/>
        <rFont val="游ゴシック"/>
        <family val="3"/>
        <charset val="128"/>
        <scheme val="minor"/>
      </rPr>
      <t>※１</t>
    </r>
    <rPh sb="0" eb="4">
      <t>ヒフヨウシャ</t>
    </rPh>
    <rPh sb="5" eb="7">
      <t>ニンテイ</t>
    </rPh>
    <rPh sb="8" eb="10">
      <t>トリケシ</t>
    </rPh>
    <rPh sb="10" eb="12">
      <t>リユウ</t>
    </rPh>
    <phoneticPr fontId="1"/>
  </si>
  <si>
    <t>理由をプルダウンに変更</t>
    <rPh sb="0" eb="2">
      <t>リユウ</t>
    </rPh>
    <rPh sb="9" eb="11">
      <t>ヘンコウ</t>
    </rPh>
    <phoneticPr fontId="1"/>
  </si>
  <si>
    <t>61</t>
  </si>
  <si>
    <t>被扶養者①の組合員被扶養者証を共済担当者へ提出した年月日</t>
    <rPh sb="0" eb="4">
      <t>ヒフヨウシャ</t>
    </rPh>
    <rPh sb="6" eb="9">
      <t>クミアイイン</t>
    </rPh>
    <rPh sb="9" eb="13">
      <t>ヒフヨウシャ</t>
    </rPh>
    <rPh sb="13" eb="14">
      <t>ショウ</t>
    </rPh>
    <rPh sb="15" eb="17">
      <t>キョウサイ</t>
    </rPh>
    <rPh sb="17" eb="20">
      <t>タントウシャ</t>
    </rPh>
    <rPh sb="21" eb="23">
      <t>テイシュツ</t>
    </rPh>
    <rPh sb="25" eb="28">
      <t>ネンガッピ</t>
    </rPh>
    <phoneticPr fontId="1"/>
  </si>
  <si>
    <t>追加（取消と改姓のみ黄色に）</t>
    <rPh sb="0" eb="2">
      <t>ツイカ</t>
    </rPh>
    <rPh sb="3" eb="5">
      <t>トリケシ</t>
    </rPh>
    <rPh sb="6" eb="8">
      <t>カイセイ</t>
    </rPh>
    <rPh sb="10" eb="12">
      <t>キイロ</t>
    </rPh>
    <phoneticPr fontId="1"/>
  </si>
  <si>
    <t>62</t>
  </si>
  <si>
    <r>
      <t>被扶養配偶者（夫</t>
    </r>
    <r>
      <rPr>
        <sz val="11"/>
        <rFont val="游ゴシック"/>
        <family val="3"/>
        <charset val="128"/>
        <scheme val="minor"/>
      </rPr>
      <t>又</t>
    </r>
    <r>
      <rPr>
        <sz val="11"/>
        <color theme="1"/>
        <rFont val="游ゴシック"/>
        <family val="2"/>
        <scheme val="minor"/>
      </rPr>
      <t>は妻）に係る申請でしょうか？</t>
    </r>
    <rPh sb="0" eb="3">
      <t>ヒフヨウ</t>
    </rPh>
    <rPh sb="3" eb="6">
      <t>ハイグウシャ</t>
    </rPh>
    <rPh sb="7" eb="8">
      <t>オット</t>
    </rPh>
    <rPh sb="10" eb="11">
      <t>ツマ</t>
    </rPh>
    <rPh sb="13" eb="14">
      <t>カカ</t>
    </rPh>
    <rPh sb="15" eb="17">
      <t>シンセイ</t>
    </rPh>
    <phoneticPr fontId="1"/>
  </si>
  <si>
    <t>←「はい」の場合は</t>
    <rPh sb="6" eb="8">
      <t>バアイ</t>
    </rPh>
    <phoneticPr fontId="1"/>
  </si>
  <si>
    <t>64行目証提出日を非表示</t>
    <rPh sb="2" eb="4">
      <t>ギョウメ</t>
    </rPh>
    <rPh sb="4" eb="5">
      <t>ショウ</t>
    </rPh>
    <rPh sb="5" eb="8">
      <t>テイシュツビ</t>
    </rPh>
    <rPh sb="9" eb="12">
      <t>ヒヒョウジ</t>
    </rPh>
    <phoneticPr fontId="1"/>
  </si>
  <si>
    <t>63</t>
  </si>
  <si>
    <t>基礎年金番号（半角数字10桁）被扶養配偶者の場合のみ</t>
    <rPh sb="0" eb="2">
      <t>キソ</t>
    </rPh>
    <rPh sb="2" eb="4">
      <t>ネンキン</t>
    </rPh>
    <rPh sb="4" eb="6">
      <t>バンゴウ</t>
    </rPh>
    <rPh sb="7" eb="9">
      <t>ハンカク</t>
    </rPh>
    <rPh sb="9" eb="11">
      <t>スウジ</t>
    </rPh>
    <rPh sb="13" eb="14">
      <t>ケタ</t>
    </rPh>
    <rPh sb="15" eb="18">
      <t>ヒフヨウ</t>
    </rPh>
    <rPh sb="18" eb="21">
      <t>ハイグウシャ</t>
    </rPh>
    <rPh sb="22" eb="24">
      <t>バアイ</t>
    </rPh>
    <phoneticPr fontId="1"/>
  </si>
  <si>
    <t>　上記組合員情報の</t>
    <rPh sb="1" eb="3">
      <t>ジョウキ</t>
    </rPh>
    <rPh sb="3" eb="6">
      <t>クミアイイン</t>
    </rPh>
    <rPh sb="6" eb="8">
      <t>ジョウホウ</t>
    </rPh>
    <phoneticPr fontId="1"/>
  </si>
  <si>
    <t>64</t>
  </si>
  <si>
    <t>外国籍の被扶養者でしょうか？</t>
    <rPh sb="0" eb="3">
      <t>ガイコクセキ</t>
    </rPh>
    <rPh sb="4" eb="8">
      <t>ヒフヨウシャ</t>
    </rPh>
    <phoneticPr fontId="1"/>
  </si>
  <si>
    <t>　黄色の箇所を</t>
    <rPh sb="1" eb="3">
      <t>キイロ</t>
    </rPh>
    <rPh sb="4" eb="6">
      <t>カショ</t>
    </rPh>
    <phoneticPr fontId="1"/>
  </si>
  <si>
    <t>扶養親族（扶養手当）の認定の「有」（申請中を含む）、「無」又は「㊒」</t>
    <rPh sb="0" eb="2">
      <t>フヨウ</t>
    </rPh>
    <rPh sb="2" eb="4">
      <t>シンゾク</t>
    </rPh>
    <rPh sb="5" eb="7">
      <t>フヨウ</t>
    </rPh>
    <rPh sb="7" eb="9">
      <t>テアテ</t>
    </rPh>
    <rPh sb="11" eb="13">
      <t>ニンテイ</t>
    </rPh>
    <rPh sb="15" eb="16">
      <t>ユウ</t>
    </rPh>
    <rPh sb="18" eb="21">
      <t>シンセイチュウ</t>
    </rPh>
    <rPh sb="22" eb="23">
      <t>フク</t>
    </rPh>
    <rPh sb="27" eb="28">
      <t>ム</t>
    </rPh>
    <rPh sb="29" eb="30">
      <t>マタ</t>
    </rPh>
    <phoneticPr fontId="1"/>
  </si>
  <si>
    <t>　入力してください</t>
    <rPh sb="1" eb="3">
      <t>ニュウリョク</t>
    </rPh>
    <phoneticPr fontId="1"/>
  </si>
  <si>
    <t>被扶養者①の情報</t>
    <rPh sb="0" eb="4">
      <t>ヒフヨウシャ</t>
    </rPh>
    <rPh sb="6" eb="8">
      <t>ジョウホウ</t>
    </rPh>
    <phoneticPr fontId="1"/>
  </si>
  <si>
    <t>被扶養者①氏名（フリガナ）</t>
    <rPh sb="0" eb="4">
      <t>ヒフヨウシャ</t>
    </rPh>
    <rPh sb="5" eb="7">
      <t>シメイ</t>
    </rPh>
    <phoneticPr fontId="1"/>
  </si>
  <si>
    <t>被扶養者①氏名（漢字）</t>
    <rPh sb="0" eb="4">
      <t>ヒフヨウシャ</t>
    </rPh>
    <rPh sb="5" eb="7">
      <t>シメイ</t>
    </rPh>
    <rPh sb="8" eb="10">
      <t>カンジ</t>
    </rPh>
    <phoneticPr fontId="1"/>
  </si>
  <si>
    <t>被扶養者①の改姓の場合のみ記入してください</t>
    <rPh sb="0" eb="4">
      <t>ヒフヨウシャ</t>
    </rPh>
    <rPh sb="6" eb="8">
      <t>カイセイ</t>
    </rPh>
    <rPh sb="9" eb="11">
      <t>バアイ</t>
    </rPh>
    <rPh sb="13" eb="15">
      <t>キニュウ</t>
    </rPh>
    <phoneticPr fontId="1"/>
  </si>
  <si>
    <t>被扶養者①改姓後の氏名（フリガナ）</t>
    <rPh sb="0" eb="4">
      <t>ヒフヨウシャ</t>
    </rPh>
    <rPh sb="5" eb="7">
      <t>カイセイ</t>
    </rPh>
    <rPh sb="7" eb="8">
      <t>ゴ</t>
    </rPh>
    <rPh sb="9" eb="11">
      <t>シメイ</t>
    </rPh>
    <phoneticPr fontId="1"/>
  </si>
  <si>
    <t>被扶養者①改姓後の氏名（漢字）</t>
    <rPh sb="0" eb="4">
      <t>ヒフヨウシャ</t>
    </rPh>
    <rPh sb="5" eb="7">
      <t>カイセイ</t>
    </rPh>
    <rPh sb="7" eb="8">
      <t>ゴ</t>
    </rPh>
    <rPh sb="9" eb="11">
      <t>シメイ</t>
    </rPh>
    <rPh sb="12" eb="14">
      <t>カンジ</t>
    </rPh>
    <phoneticPr fontId="1"/>
  </si>
  <si>
    <t>被扶養者①改姓年月日（改姓の申請の場合のみ）</t>
    <rPh sb="0" eb="4">
      <t>ヒフヨウシャ</t>
    </rPh>
    <rPh sb="5" eb="7">
      <t>カイセイ</t>
    </rPh>
    <rPh sb="7" eb="10">
      <t>ネンガッピ</t>
    </rPh>
    <phoneticPr fontId="1"/>
  </si>
  <si>
    <t>被扶養者①生年月日</t>
    <rPh sb="0" eb="3">
      <t>ヒフヨウ</t>
    </rPh>
    <rPh sb="3" eb="4">
      <t>シャ</t>
    </rPh>
    <rPh sb="5" eb="7">
      <t>セイネン</t>
    </rPh>
    <rPh sb="7" eb="9">
      <t>ガッピ</t>
    </rPh>
    <phoneticPr fontId="1"/>
  </si>
  <si>
    <t>被扶養者①の続柄を選択してください</t>
    <rPh sb="0" eb="4">
      <t>ヒフヨウシャ</t>
    </rPh>
    <rPh sb="6" eb="8">
      <t>ゾクガラ</t>
    </rPh>
    <rPh sb="9" eb="11">
      <t>センタク</t>
    </rPh>
    <phoneticPr fontId="1"/>
  </si>
  <si>
    <t>被扶養者①の職業を記入してください</t>
    <rPh sb="0" eb="4">
      <t>ヒフヨウシャ</t>
    </rPh>
    <rPh sb="6" eb="8">
      <t>ショクギョウ</t>
    </rPh>
    <rPh sb="9" eb="11">
      <t>キニュウ</t>
    </rPh>
    <phoneticPr fontId="1"/>
  </si>
  <si>
    <t>向こう1年の収入推計額とその内訳</t>
    <rPh sb="0" eb="1">
      <t>ム</t>
    </rPh>
    <rPh sb="4" eb="5">
      <t>ネン</t>
    </rPh>
    <rPh sb="6" eb="8">
      <t>シュウニュウ</t>
    </rPh>
    <rPh sb="8" eb="10">
      <t>スイケイ</t>
    </rPh>
    <rPh sb="10" eb="11">
      <t>ガク</t>
    </rPh>
    <rPh sb="14" eb="16">
      <t>ウチワケ</t>
    </rPh>
    <phoneticPr fontId="1"/>
  </si>
  <si>
    <t>合計</t>
    <rPh sb="0" eb="2">
      <t>ゴウケイ</t>
    </rPh>
    <phoneticPr fontId="1"/>
  </si>
  <si>
    <t>円</t>
    <rPh sb="0" eb="1">
      <t>エン</t>
    </rPh>
    <phoneticPr fontId="1"/>
  </si>
  <si>
    <t>※収入が
 無い場合は
 入力不要</t>
    <rPh sb="1" eb="3">
      <t>シュウニュウ</t>
    </rPh>
    <rPh sb="6" eb="7">
      <t>ナ</t>
    </rPh>
    <rPh sb="8" eb="10">
      <t>バアイ</t>
    </rPh>
    <rPh sb="13" eb="15">
      <t>ニュウリョク</t>
    </rPh>
    <rPh sb="15" eb="17">
      <t>フヨウ</t>
    </rPh>
    <phoneticPr fontId="1"/>
  </si>
  <si>
    <t>　年間給与推計額（賞与、交通費等を含む）</t>
    <rPh sb="1" eb="3">
      <t>ネンカン</t>
    </rPh>
    <rPh sb="3" eb="5">
      <t>キュウヨ</t>
    </rPh>
    <rPh sb="5" eb="7">
      <t>スイケイ</t>
    </rPh>
    <rPh sb="7" eb="8">
      <t>ガク</t>
    </rPh>
    <rPh sb="9" eb="11">
      <t>ショウヨ</t>
    </rPh>
    <rPh sb="12" eb="15">
      <t>コウツウヒ</t>
    </rPh>
    <rPh sb="15" eb="16">
      <t>トウ</t>
    </rPh>
    <rPh sb="17" eb="18">
      <t>フク</t>
    </rPh>
    <phoneticPr fontId="1"/>
  </si>
  <si>
    <t>　公的年金（60歳以上）、障害年金の額</t>
    <rPh sb="1" eb="2">
      <t>マト</t>
    </rPh>
    <rPh sb="2" eb="4">
      <t>ネンキン</t>
    </rPh>
    <rPh sb="7" eb="8">
      <t>サイ</t>
    </rPh>
    <rPh sb="8" eb="10">
      <t>イジョウ</t>
    </rPh>
    <rPh sb="12" eb="14">
      <t>ショウガイ</t>
    </rPh>
    <rPh sb="14" eb="16">
      <t>ネンキン</t>
    </rPh>
    <rPh sb="17" eb="18">
      <t>ガク</t>
    </rPh>
    <phoneticPr fontId="1"/>
  </si>
  <si>
    <t>　その他年金（個人年金等）、事業所得、農業所得等の額</t>
    <rPh sb="3" eb="4">
      <t>タ</t>
    </rPh>
    <rPh sb="4" eb="6">
      <t>ネンキン</t>
    </rPh>
    <rPh sb="7" eb="9">
      <t>コジン</t>
    </rPh>
    <rPh sb="9" eb="11">
      <t>ネンキン</t>
    </rPh>
    <rPh sb="11" eb="12">
      <t>トウ</t>
    </rPh>
    <rPh sb="14" eb="16">
      <t>ジギョウ</t>
    </rPh>
    <rPh sb="16" eb="18">
      <t>ショトク</t>
    </rPh>
    <rPh sb="19" eb="21">
      <t>ノウギョウ</t>
    </rPh>
    <rPh sb="21" eb="23">
      <t>ショトク</t>
    </rPh>
    <rPh sb="23" eb="24">
      <t>トウ</t>
    </rPh>
    <rPh sb="25" eb="26">
      <t>ガク</t>
    </rPh>
    <phoneticPr fontId="1"/>
  </si>
  <si>
    <t>同居・別居の別（単身赴任の場合は別居としてください）</t>
    <rPh sb="0" eb="2">
      <t>ドウキョ</t>
    </rPh>
    <rPh sb="3" eb="5">
      <t>ベッキョ</t>
    </rPh>
    <rPh sb="6" eb="7">
      <t>ベツ</t>
    </rPh>
    <rPh sb="8" eb="10">
      <t>タンシン</t>
    </rPh>
    <rPh sb="10" eb="12">
      <t>フニン</t>
    </rPh>
    <rPh sb="13" eb="15">
      <t>バアイ</t>
    </rPh>
    <rPh sb="16" eb="18">
      <t>ベッキョ</t>
    </rPh>
    <phoneticPr fontId="1"/>
  </si>
  <si>
    <t>被扶養者①への送金金額（別居の場合のみ記入してください　※妻、夫、子及び単身赴任は除く）</t>
    <rPh sb="0" eb="4">
      <t>ヒフヨウシャ</t>
    </rPh>
    <rPh sb="7" eb="9">
      <t>ソウキン</t>
    </rPh>
    <rPh sb="9" eb="11">
      <t>キンガク</t>
    </rPh>
    <rPh sb="12" eb="14">
      <t>ベッキョ</t>
    </rPh>
    <rPh sb="15" eb="17">
      <t>バアイ</t>
    </rPh>
    <rPh sb="19" eb="21">
      <t>キニュウ</t>
    </rPh>
    <rPh sb="34" eb="35">
      <t>オヨ</t>
    </rPh>
    <rPh sb="36" eb="38">
      <t>タンシン</t>
    </rPh>
    <rPh sb="38" eb="40">
      <t>フニン</t>
    </rPh>
    <phoneticPr fontId="1"/>
  </si>
  <si>
    <t>円/年</t>
    <rPh sb="2" eb="3">
      <t>ネン</t>
    </rPh>
    <phoneticPr fontId="1"/>
  </si>
  <si>
    <t>夫、妻、子以外の別居の際に色付きに修正</t>
    <rPh sb="0" eb="1">
      <t>オット</t>
    </rPh>
    <rPh sb="2" eb="3">
      <t>ツマ</t>
    </rPh>
    <rPh sb="4" eb="5">
      <t>コ</t>
    </rPh>
    <rPh sb="5" eb="7">
      <t>イガイ</t>
    </rPh>
    <rPh sb="8" eb="10">
      <t>ベッキョ</t>
    </rPh>
    <rPh sb="11" eb="12">
      <t>サイ</t>
    </rPh>
    <rPh sb="13" eb="15">
      <t>イロツ</t>
    </rPh>
    <rPh sb="17" eb="19">
      <t>シュウセイ</t>
    </rPh>
    <phoneticPr fontId="1"/>
  </si>
  <si>
    <t>被扶養者①住所ー郵便番号（海外居住の場合は、９９９－９９９９）</t>
    <rPh sb="0" eb="4">
      <t>ヒフヨウシャ</t>
    </rPh>
    <rPh sb="5" eb="7">
      <t>ジュウショ</t>
    </rPh>
    <rPh sb="8" eb="10">
      <t>ユウビン</t>
    </rPh>
    <rPh sb="10" eb="12">
      <t>バンゴウ</t>
    </rPh>
    <phoneticPr fontId="1"/>
  </si>
  <si>
    <t>数式が消えていたらデータの入力規則を削除して、セルの書式設定を標準にしてから数式を戻す</t>
    <rPh sb="0" eb="2">
      <t>スウシキ</t>
    </rPh>
    <rPh sb="3" eb="4">
      <t>キ</t>
    </rPh>
    <rPh sb="13" eb="15">
      <t>ニュウリョク</t>
    </rPh>
    <rPh sb="15" eb="17">
      <t>キソク</t>
    </rPh>
    <rPh sb="18" eb="20">
      <t>サクジョ</t>
    </rPh>
    <rPh sb="26" eb="28">
      <t>ショシキ</t>
    </rPh>
    <rPh sb="28" eb="30">
      <t>セッテイ</t>
    </rPh>
    <rPh sb="31" eb="33">
      <t>ヒョウジュン</t>
    </rPh>
    <rPh sb="38" eb="40">
      <t>スウシキ</t>
    </rPh>
    <rPh sb="41" eb="42">
      <t>モド</t>
    </rPh>
    <phoneticPr fontId="1"/>
  </si>
  <si>
    <t>被扶養者①住所ー住所１（都道府県、市、郡、区まで）（海外居住の場合は、国名のみ記入）</t>
    <rPh sb="0" eb="4">
      <t>ヒフヨウシャ</t>
    </rPh>
    <rPh sb="5" eb="7">
      <t>ジュウショ</t>
    </rPh>
    <rPh sb="8" eb="10">
      <t>ジュウショ</t>
    </rPh>
    <rPh sb="12" eb="16">
      <t>トドウフケン</t>
    </rPh>
    <rPh sb="17" eb="18">
      <t>シ</t>
    </rPh>
    <rPh sb="19" eb="20">
      <t>グン</t>
    </rPh>
    <rPh sb="21" eb="22">
      <t>ク</t>
    </rPh>
    <rPh sb="26" eb="28">
      <t>カイガイ</t>
    </rPh>
    <rPh sb="28" eb="30">
      <t>キョジュウ</t>
    </rPh>
    <rPh sb="31" eb="33">
      <t>バアイ</t>
    </rPh>
    <rPh sb="35" eb="37">
      <t>コクメイ</t>
    </rPh>
    <rPh sb="39" eb="41">
      <t>キニュウ</t>
    </rPh>
    <phoneticPr fontId="1"/>
  </si>
  <si>
    <t>数式は「=IF(B82="同居",B27,"")」</t>
    <rPh sb="0" eb="2">
      <t>スウシキ</t>
    </rPh>
    <phoneticPr fontId="1"/>
  </si>
  <si>
    <t>被扶養者①住所１（フリガナ）</t>
    <rPh sb="0" eb="4">
      <t>ヒフヨウシャ</t>
    </rPh>
    <rPh sb="5" eb="7">
      <t>ジュウショ</t>
    </rPh>
    <phoneticPr fontId="1"/>
  </si>
  <si>
    <t>被扶養者①住所ー住所２（町、村、番地まで（丁目、番地は「ー」で入力してください））</t>
    <rPh sb="0" eb="4">
      <t>ヒフヨウシャ</t>
    </rPh>
    <rPh sb="5" eb="7">
      <t>ジュウショ</t>
    </rPh>
    <rPh sb="8" eb="10">
      <t>ジュウショ</t>
    </rPh>
    <rPh sb="12" eb="13">
      <t>チョウ</t>
    </rPh>
    <rPh sb="14" eb="15">
      <t>ムラ</t>
    </rPh>
    <rPh sb="16" eb="18">
      <t>バンチ</t>
    </rPh>
    <phoneticPr fontId="1"/>
  </si>
  <si>
    <t>被扶養者①住所２（フリガナ（数字、アルファベットはそのまま入力してください））</t>
    <rPh sb="0" eb="4">
      <t>ヒフヨウシャ</t>
    </rPh>
    <rPh sb="5" eb="7">
      <t>ジュウショ</t>
    </rPh>
    <rPh sb="29" eb="31">
      <t>ニュウリョク</t>
    </rPh>
    <phoneticPr fontId="1"/>
  </si>
  <si>
    <t>被扶養者①住所ー住所３（様方、マンション名、号室等）</t>
    <rPh sb="0" eb="4">
      <t>ヒフヨウシャ</t>
    </rPh>
    <rPh sb="5" eb="7">
      <t>ジュウショ</t>
    </rPh>
    <rPh sb="8" eb="10">
      <t>ジュウショ</t>
    </rPh>
    <rPh sb="12" eb="13">
      <t>サマ</t>
    </rPh>
    <rPh sb="13" eb="14">
      <t>ガタ</t>
    </rPh>
    <rPh sb="20" eb="21">
      <t>メイ</t>
    </rPh>
    <rPh sb="22" eb="24">
      <t>ゴウシツ</t>
    </rPh>
    <rPh sb="24" eb="25">
      <t>トウ</t>
    </rPh>
    <phoneticPr fontId="1"/>
  </si>
  <si>
    <t>被扶養者①住所３（フリガナ（数字、アルファベットはそのまま入力してください））</t>
    <rPh sb="0" eb="4">
      <t>ヒフヨウシャ</t>
    </rPh>
    <rPh sb="5" eb="7">
      <t>ジュウショ</t>
    </rPh>
    <rPh sb="29" eb="31">
      <t>ニュウリョク</t>
    </rPh>
    <phoneticPr fontId="1"/>
  </si>
  <si>
    <t>被扶養者①転居年月日（住所変更を行う場合のみ）</t>
    <rPh sb="0" eb="4">
      <t>ヒフヨウシャ</t>
    </rPh>
    <rPh sb="11" eb="13">
      <t>ジュウショ</t>
    </rPh>
    <rPh sb="13" eb="15">
      <t>ヘンコウ</t>
    </rPh>
    <rPh sb="16" eb="17">
      <t>オコナ</t>
    </rPh>
    <rPh sb="18" eb="20">
      <t>バアイ</t>
    </rPh>
    <phoneticPr fontId="1"/>
  </si>
  <si>
    <t>被扶養者①雇用保険（失業保険）の受給状況等</t>
    <rPh sb="0" eb="4">
      <t>ヒフヨウシャ</t>
    </rPh>
    <rPh sb="5" eb="7">
      <t>コヨウ</t>
    </rPh>
    <rPh sb="7" eb="9">
      <t>ホケン</t>
    </rPh>
    <rPh sb="10" eb="12">
      <t>シツギョウ</t>
    </rPh>
    <rPh sb="12" eb="14">
      <t>ホケン</t>
    </rPh>
    <rPh sb="16" eb="18">
      <t>ジュキュウ</t>
    </rPh>
    <rPh sb="18" eb="20">
      <t>ジョウキョウ</t>
    </rPh>
    <rPh sb="20" eb="21">
      <t>トウ</t>
    </rPh>
    <phoneticPr fontId="1"/>
  </si>
  <si>
    <t>「受給予定」「受給中」追加</t>
    <rPh sb="1" eb="3">
      <t>ジュキュウ</t>
    </rPh>
    <rPh sb="3" eb="5">
      <t>ヨテイ</t>
    </rPh>
    <rPh sb="7" eb="9">
      <t>ジュキュウ</t>
    </rPh>
    <rPh sb="9" eb="10">
      <t>チュウ</t>
    </rPh>
    <rPh sb="11" eb="13">
      <t>ツイカ</t>
    </rPh>
    <phoneticPr fontId="1"/>
  </si>
  <si>
    <t>※受給予定・受給待機中・受給延長・未定の場合、受給開始予定日を記入してください</t>
    <rPh sb="1" eb="3">
      <t>ジュキュウ</t>
    </rPh>
    <rPh sb="3" eb="5">
      <t>ヨテイ</t>
    </rPh>
    <rPh sb="6" eb="8">
      <t>ジュキュウ</t>
    </rPh>
    <rPh sb="8" eb="11">
      <t>タイキチュウ</t>
    </rPh>
    <rPh sb="12" eb="14">
      <t>ジュキュウ</t>
    </rPh>
    <rPh sb="14" eb="16">
      <t>エンチョウ</t>
    </rPh>
    <rPh sb="17" eb="19">
      <t>ミテイ</t>
    </rPh>
    <rPh sb="20" eb="22">
      <t>バアイ</t>
    </rPh>
    <rPh sb="23" eb="25">
      <t>ジュキュウ</t>
    </rPh>
    <rPh sb="25" eb="27">
      <t>カイシ</t>
    </rPh>
    <rPh sb="27" eb="30">
      <t>ヨテイビ</t>
    </rPh>
    <rPh sb="31" eb="33">
      <t>キニュウ</t>
    </rPh>
    <phoneticPr fontId="1"/>
  </si>
  <si>
    <t>※受給予定・受給中の場合、受給日額を記入してください</t>
    <rPh sb="1" eb="3">
      <t>ジュキュウ</t>
    </rPh>
    <rPh sb="3" eb="5">
      <t>ヨテイ</t>
    </rPh>
    <rPh sb="6" eb="8">
      <t>ジュキュウ</t>
    </rPh>
    <rPh sb="8" eb="9">
      <t>チュウ</t>
    </rPh>
    <rPh sb="10" eb="12">
      <t>バアイ</t>
    </rPh>
    <rPh sb="13" eb="15">
      <t>ジュキュウ</t>
    </rPh>
    <rPh sb="15" eb="17">
      <t>ニチガク</t>
    </rPh>
    <rPh sb="18" eb="20">
      <t>キニュウ</t>
    </rPh>
    <phoneticPr fontId="1"/>
  </si>
  <si>
    <t>円/日</t>
    <rPh sb="0" eb="1">
      <t>エン</t>
    </rPh>
    <rPh sb="2" eb="3">
      <t>ニチ</t>
    </rPh>
    <phoneticPr fontId="1"/>
  </si>
  <si>
    <t>受給日額追加</t>
    <rPh sb="0" eb="2">
      <t>ジュキュウ</t>
    </rPh>
    <rPh sb="2" eb="4">
      <t>ニチガク</t>
    </rPh>
    <rPh sb="4" eb="6">
      <t>ツイカ</t>
    </rPh>
    <phoneticPr fontId="1"/>
  </si>
  <si>
    <t>※１</t>
    <phoneticPr fontId="1"/>
  </si>
  <si>
    <t>認定の場合の理由</t>
  </si>
  <si>
    <t>　婚姻・出生・離職・雇用保険受給終了・収入減少・主たる扶養者の変更・新規採用・</t>
    <rPh sb="1" eb="3">
      <t>コンイン</t>
    </rPh>
    <rPh sb="4" eb="6">
      <t>シュッセイ</t>
    </rPh>
    <rPh sb="7" eb="9">
      <t>リショク</t>
    </rPh>
    <rPh sb="10" eb="12">
      <t>コヨウ</t>
    </rPh>
    <rPh sb="12" eb="14">
      <t>ホケン</t>
    </rPh>
    <rPh sb="14" eb="16">
      <t>ジュキュウ</t>
    </rPh>
    <rPh sb="16" eb="18">
      <t>シュウリョウ</t>
    </rPh>
    <rPh sb="19" eb="21">
      <t>シュウニュウ</t>
    </rPh>
    <rPh sb="21" eb="23">
      <t>ゲンショウ</t>
    </rPh>
    <rPh sb="24" eb="25">
      <t>シュ</t>
    </rPh>
    <rPh sb="27" eb="30">
      <t>フヨウシャ</t>
    </rPh>
    <rPh sb="31" eb="33">
      <t>ヘンコウ</t>
    </rPh>
    <rPh sb="34" eb="36">
      <t>シンキ</t>
    </rPh>
    <rPh sb="36" eb="38">
      <t>サイヨウ</t>
    </rPh>
    <phoneticPr fontId="1"/>
  </si>
  <si>
    <t>　転入・養子縁組・その他</t>
    <rPh sb="11" eb="12">
      <t>タ</t>
    </rPh>
    <phoneticPr fontId="1"/>
  </si>
  <si>
    <t>取消の場合の理由</t>
    <rPh sb="0" eb="2">
      <t>トリケシ</t>
    </rPh>
    <rPh sb="3" eb="5">
      <t>バアイ</t>
    </rPh>
    <rPh sb="6" eb="8">
      <t>リユウ</t>
    </rPh>
    <phoneticPr fontId="1"/>
  </si>
  <si>
    <t>　就職・収入増加・雇用保険受給開始・主たる扶養者の変更・死亡・離婚・離縁・</t>
    <rPh sb="1" eb="3">
      <t>シュウショク</t>
    </rPh>
    <rPh sb="4" eb="8">
      <t>シュウニュウゾウカ</t>
    </rPh>
    <rPh sb="9" eb="11">
      <t>コヨウ</t>
    </rPh>
    <rPh sb="11" eb="13">
      <t>ホケン</t>
    </rPh>
    <rPh sb="13" eb="15">
      <t>ジュキュウ</t>
    </rPh>
    <rPh sb="15" eb="17">
      <t>カイシ</t>
    </rPh>
    <rPh sb="18" eb="19">
      <t>シュ</t>
    </rPh>
    <rPh sb="21" eb="24">
      <t>フヨウシャ</t>
    </rPh>
    <rPh sb="25" eb="27">
      <t>ヘンコウ</t>
    </rPh>
    <rPh sb="28" eb="30">
      <t>シボウ</t>
    </rPh>
    <rPh sb="31" eb="33">
      <t>リコン</t>
    </rPh>
    <rPh sb="34" eb="36">
      <t>リエン</t>
    </rPh>
    <phoneticPr fontId="1"/>
  </si>
  <si>
    <t>　他制度加入等申出・後期高齢医療・後期高齢障害・その他</t>
    <rPh sb="10" eb="12">
      <t>コウキ</t>
    </rPh>
    <rPh sb="12" eb="14">
      <t>コウレイ</t>
    </rPh>
    <rPh sb="14" eb="16">
      <t>イリョウ</t>
    </rPh>
    <rPh sb="17" eb="19">
      <t>コウキ</t>
    </rPh>
    <rPh sb="19" eb="21">
      <t>コウレイ</t>
    </rPh>
    <rPh sb="21" eb="23">
      <t>ショウガイ</t>
    </rPh>
    <rPh sb="26" eb="27">
      <t>タ</t>
    </rPh>
    <phoneticPr fontId="1"/>
  </si>
  <si>
    <t>被扶養者　②</t>
    <rPh sb="0" eb="4">
      <t>ヒフヨウシャ</t>
    </rPh>
    <phoneticPr fontId="1"/>
  </si>
  <si>
    <t>申請理由　　　　　　　　　　　　　　　　</t>
    <rPh sb="0" eb="2">
      <t>シンセイ</t>
    </rPh>
    <rPh sb="2" eb="4">
      <t>リユウ</t>
    </rPh>
    <phoneticPr fontId="1"/>
  </si>
  <si>
    <t>※該当時のみ</t>
    <rPh sb="1" eb="3">
      <t>ガイトウ</t>
    </rPh>
    <rPh sb="3" eb="4">
      <t>ジ</t>
    </rPh>
    <phoneticPr fontId="1"/>
  </si>
  <si>
    <t>↓認定・取消理由(B110)のデータ入力規則に貼り付けた値（申請理由(B107)により表示リストを変更）</t>
    <rPh sb="1" eb="3">
      <t>ニンテイ</t>
    </rPh>
    <rPh sb="4" eb="6">
      <t>トリケシ</t>
    </rPh>
    <rPh sb="6" eb="8">
      <t>リユウ</t>
    </rPh>
    <rPh sb="18" eb="20">
      <t>ニュウリョク</t>
    </rPh>
    <rPh sb="20" eb="22">
      <t>キソク</t>
    </rPh>
    <rPh sb="23" eb="24">
      <t>ハ</t>
    </rPh>
    <rPh sb="25" eb="26">
      <t>ツ</t>
    </rPh>
    <rPh sb="28" eb="29">
      <t>アタイ</t>
    </rPh>
    <rPh sb="30" eb="32">
      <t>シンセイ</t>
    </rPh>
    <rPh sb="32" eb="34">
      <t>リユウ</t>
    </rPh>
    <rPh sb="43" eb="45">
      <t>ヒョウジ</t>
    </rPh>
    <rPh sb="49" eb="51">
      <t>ヘンコウ</t>
    </rPh>
    <phoneticPr fontId="1"/>
  </si>
  <si>
    <r>
      <t>被扶養者②認定・取消理由</t>
    </r>
    <r>
      <rPr>
        <sz val="11"/>
        <color rgb="FFFF0000"/>
        <rFont val="游ゴシック"/>
        <family val="3"/>
        <charset val="128"/>
        <scheme val="minor"/>
      </rPr>
      <t>※１</t>
    </r>
    <rPh sb="0" eb="4">
      <t>ヒフヨウシャ</t>
    </rPh>
    <rPh sb="5" eb="7">
      <t>ニンテイ</t>
    </rPh>
    <rPh sb="8" eb="10">
      <t>トリケシ</t>
    </rPh>
    <rPh sb="10" eb="12">
      <t>リユウ</t>
    </rPh>
    <phoneticPr fontId="1"/>
  </si>
  <si>
    <t>被扶養者②の組合員被扶養者証を共済担当者へ提出した年月日</t>
    <rPh sb="0" eb="4">
      <t>ヒフヨウシャ</t>
    </rPh>
    <rPh sb="6" eb="9">
      <t>クミアイイン</t>
    </rPh>
    <rPh sb="9" eb="13">
      <t>ヒフヨウシャ</t>
    </rPh>
    <rPh sb="13" eb="14">
      <t>ショウ</t>
    </rPh>
    <rPh sb="15" eb="17">
      <t>キョウサイ</t>
    </rPh>
    <rPh sb="17" eb="20">
      <t>タントウシャ</t>
    </rPh>
    <rPh sb="21" eb="23">
      <t>テイシュツ</t>
    </rPh>
    <rPh sb="25" eb="28">
      <t>ネンガッピ</t>
    </rPh>
    <phoneticPr fontId="1"/>
  </si>
  <si>
    <r>
      <t>被扶養配偶者（</t>
    </r>
    <r>
      <rPr>
        <sz val="11"/>
        <rFont val="游ゴシック"/>
        <family val="3"/>
        <charset val="128"/>
        <scheme val="minor"/>
      </rPr>
      <t>夫又</t>
    </r>
    <r>
      <rPr>
        <sz val="11"/>
        <color theme="1"/>
        <rFont val="游ゴシック"/>
        <family val="2"/>
        <scheme val="minor"/>
      </rPr>
      <t>は妻）に係る申請でしょうか？</t>
    </r>
    <rPh sb="0" eb="3">
      <t>ヒフヨウ</t>
    </rPh>
    <rPh sb="3" eb="6">
      <t>ハイグウシャ</t>
    </rPh>
    <rPh sb="7" eb="8">
      <t>オット</t>
    </rPh>
    <rPh sb="8" eb="9">
      <t>マタ</t>
    </rPh>
    <rPh sb="10" eb="11">
      <t>ツマ</t>
    </rPh>
    <rPh sb="13" eb="14">
      <t>カカ</t>
    </rPh>
    <rPh sb="15" eb="17">
      <t>シンセイ</t>
    </rPh>
    <phoneticPr fontId="1"/>
  </si>
  <si>
    <t>111行目証提出日を非表示</t>
    <rPh sb="3" eb="5">
      <t>ギョウメ</t>
    </rPh>
    <rPh sb="5" eb="6">
      <t>ショウ</t>
    </rPh>
    <rPh sb="6" eb="9">
      <t>テイシュツビ</t>
    </rPh>
    <rPh sb="10" eb="13">
      <t>ヒヒョウジ</t>
    </rPh>
    <phoneticPr fontId="1"/>
  </si>
  <si>
    <t>被扶養者②の情報</t>
    <rPh sb="0" eb="4">
      <t>ヒフヨウシャ</t>
    </rPh>
    <rPh sb="6" eb="8">
      <t>ジョウホウ</t>
    </rPh>
    <phoneticPr fontId="1"/>
  </si>
  <si>
    <t>被扶養者②氏名（フリガナ）</t>
    <rPh sb="0" eb="4">
      <t>ヒフヨウシャ</t>
    </rPh>
    <rPh sb="5" eb="7">
      <t>シメイ</t>
    </rPh>
    <phoneticPr fontId="1"/>
  </si>
  <si>
    <t>被扶養者②氏名（漢字）</t>
    <rPh sb="0" eb="4">
      <t>ヒフヨウシャ</t>
    </rPh>
    <rPh sb="5" eb="7">
      <t>シメイ</t>
    </rPh>
    <rPh sb="8" eb="10">
      <t>カンジ</t>
    </rPh>
    <phoneticPr fontId="1"/>
  </si>
  <si>
    <t>被扶養者②の改姓の場合のみ記入してください</t>
    <rPh sb="0" eb="4">
      <t>ヒフヨウシャ</t>
    </rPh>
    <rPh sb="6" eb="8">
      <t>カイセイ</t>
    </rPh>
    <rPh sb="9" eb="11">
      <t>バアイ</t>
    </rPh>
    <rPh sb="13" eb="15">
      <t>キニュウ</t>
    </rPh>
    <phoneticPr fontId="1"/>
  </si>
  <si>
    <t>被扶養者②改姓後の氏名（フリガナ）</t>
    <rPh sb="0" eb="4">
      <t>ヒフヨウシャ</t>
    </rPh>
    <rPh sb="5" eb="7">
      <t>カイセイ</t>
    </rPh>
    <rPh sb="7" eb="8">
      <t>ゴ</t>
    </rPh>
    <rPh sb="9" eb="11">
      <t>シメイ</t>
    </rPh>
    <phoneticPr fontId="1"/>
  </si>
  <si>
    <t>被扶養者②改姓後の氏名（漢字）</t>
    <rPh sb="0" eb="4">
      <t>ヒフヨウシャ</t>
    </rPh>
    <rPh sb="5" eb="7">
      <t>カイセイ</t>
    </rPh>
    <rPh sb="7" eb="8">
      <t>ゴ</t>
    </rPh>
    <rPh sb="9" eb="11">
      <t>シメイ</t>
    </rPh>
    <rPh sb="12" eb="14">
      <t>カンジ</t>
    </rPh>
    <phoneticPr fontId="1"/>
  </si>
  <si>
    <t>被扶養者②改姓年月日（改姓の申請の場合のみ）</t>
    <rPh sb="0" eb="4">
      <t>ヒフヨウシャ</t>
    </rPh>
    <rPh sb="5" eb="7">
      <t>カイセイ</t>
    </rPh>
    <rPh sb="7" eb="10">
      <t>ネンガッピ</t>
    </rPh>
    <phoneticPr fontId="1"/>
  </si>
  <si>
    <t>被扶養者②生年月日</t>
    <rPh sb="0" eb="4">
      <t>ヒフヨウシャ</t>
    </rPh>
    <rPh sb="5" eb="7">
      <t>セイネン</t>
    </rPh>
    <rPh sb="7" eb="9">
      <t>ガッピ</t>
    </rPh>
    <phoneticPr fontId="1"/>
  </si>
  <si>
    <t>被扶養者②の続柄を選択してください</t>
    <rPh sb="0" eb="4">
      <t>ヒフヨウシャ</t>
    </rPh>
    <rPh sb="6" eb="8">
      <t>ゾクガラ</t>
    </rPh>
    <rPh sb="9" eb="11">
      <t>センタク</t>
    </rPh>
    <phoneticPr fontId="1"/>
  </si>
  <si>
    <t>被扶養者②の職業を記入してください</t>
    <rPh sb="0" eb="4">
      <t>ヒフヨウシャ</t>
    </rPh>
    <rPh sb="6" eb="8">
      <t>ショクギョウ</t>
    </rPh>
    <rPh sb="9" eb="11">
      <t>キニュウ</t>
    </rPh>
    <phoneticPr fontId="1"/>
  </si>
  <si>
    <t>被扶養者②への送金金額（別居の場合のみ記入してください　※妻、夫、子及び単身赴任は除く）</t>
    <rPh sb="0" eb="4">
      <t>ヒフヨウシャ</t>
    </rPh>
    <rPh sb="7" eb="9">
      <t>ソウキン</t>
    </rPh>
    <rPh sb="9" eb="11">
      <t>キンガク</t>
    </rPh>
    <rPh sb="12" eb="14">
      <t>ベッキョ</t>
    </rPh>
    <rPh sb="15" eb="17">
      <t>バアイ</t>
    </rPh>
    <rPh sb="19" eb="21">
      <t>キニュウ</t>
    </rPh>
    <rPh sb="34" eb="35">
      <t>オヨ</t>
    </rPh>
    <rPh sb="36" eb="38">
      <t>タンシン</t>
    </rPh>
    <rPh sb="38" eb="40">
      <t>フニン</t>
    </rPh>
    <phoneticPr fontId="1"/>
  </si>
  <si>
    <t>被扶養者②住所ー郵便番号（海外居住の場合は、９９９－９９９９）</t>
    <rPh sb="0" eb="4">
      <t>ヒフヨウシャ</t>
    </rPh>
    <rPh sb="5" eb="7">
      <t>ジュウショ</t>
    </rPh>
    <rPh sb="8" eb="10">
      <t>ユウビン</t>
    </rPh>
    <rPh sb="10" eb="12">
      <t>バンゴウ</t>
    </rPh>
    <phoneticPr fontId="1"/>
  </si>
  <si>
    <t>被扶養者②住所ー住所１（都道府県、市、郡、区まで）（海外居住の場合は、国名のみ記入）</t>
    <rPh sb="0" eb="4">
      <t>ヒフヨウシャ</t>
    </rPh>
    <rPh sb="5" eb="7">
      <t>ジュウショ</t>
    </rPh>
    <rPh sb="8" eb="10">
      <t>ジュウショ</t>
    </rPh>
    <rPh sb="12" eb="16">
      <t>トドウフケン</t>
    </rPh>
    <rPh sb="17" eb="18">
      <t>シ</t>
    </rPh>
    <rPh sb="19" eb="20">
      <t>グン</t>
    </rPh>
    <rPh sb="21" eb="22">
      <t>ク</t>
    </rPh>
    <rPh sb="26" eb="28">
      <t>カイガイ</t>
    </rPh>
    <rPh sb="28" eb="30">
      <t>キョジュウ</t>
    </rPh>
    <rPh sb="31" eb="33">
      <t>バアイ</t>
    </rPh>
    <rPh sb="35" eb="37">
      <t>コクメイ</t>
    </rPh>
    <rPh sb="39" eb="41">
      <t>キニュウ</t>
    </rPh>
    <phoneticPr fontId="1"/>
  </si>
  <si>
    <t>被扶養者②住所１（フリガナ）</t>
    <rPh sb="0" eb="4">
      <t>ヒフヨウシャ</t>
    </rPh>
    <rPh sb="5" eb="7">
      <t>ジュウショ</t>
    </rPh>
    <phoneticPr fontId="1"/>
  </si>
  <si>
    <t>被扶養者②住所ー住所２（町、村、番地まで（丁目、番地は「ー」で入力してください））</t>
    <rPh sb="0" eb="4">
      <t>ヒフヨウシャ</t>
    </rPh>
    <rPh sb="5" eb="7">
      <t>ジュウショ</t>
    </rPh>
    <rPh sb="8" eb="10">
      <t>ジュウショ</t>
    </rPh>
    <rPh sb="12" eb="13">
      <t>チョウ</t>
    </rPh>
    <rPh sb="14" eb="15">
      <t>ムラ</t>
    </rPh>
    <rPh sb="16" eb="18">
      <t>バンチ</t>
    </rPh>
    <rPh sb="21" eb="23">
      <t>チョウメ</t>
    </rPh>
    <rPh sb="24" eb="26">
      <t>バンチ</t>
    </rPh>
    <rPh sb="31" eb="33">
      <t>ニュウリョク</t>
    </rPh>
    <phoneticPr fontId="1"/>
  </si>
  <si>
    <t>被扶養者②住所２（フリガナ（数字、アルファベットはそのまま入力してください））</t>
    <rPh sb="0" eb="4">
      <t>ヒフヨウシャ</t>
    </rPh>
    <rPh sb="5" eb="7">
      <t>ジュウショ</t>
    </rPh>
    <rPh sb="29" eb="31">
      <t>ニュウリョク</t>
    </rPh>
    <phoneticPr fontId="1"/>
  </si>
  <si>
    <t>被扶養者②住所ー住所３（様方、マンション名、号室等）</t>
    <rPh sb="0" eb="4">
      <t>ヒフヨウシャ</t>
    </rPh>
    <rPh sb="5" eb="7">
      <t>ジュウショ</t>
    </rPh>
    <rPh sb="8" eb="10">
      <t>ジュウショ</t>
    </rPh>
    <rPh sb="12" eb="13">
      <t>サマ</t>
    </rPh>
    <rPh sb="13" eb="14">
      <t>ガタ</t>
    </rPh>
    <rPh sb="20" eb="21">
      <t>メイ</t>
    </rPh>
    <rPh sb="22" eb="24">
      <t>ゴウシツ</t>
    </rPh>
    <rPh sb="24" eb="25">
      <t>トウ</t>
    </rPh>
    <phoneticPr fontId="1"/>
  </si>
  <si>
    <t>被扶養者②住所３（フリガナ（数字、アルファベットはそのまま入力してください））</t>
    <rPh sb="0" eb="4">
      <t>ヒフヨウシャ</t>
    </rPh>
    <rPh sb="5" eb="7">
      <t>ジュウショ</t>
    </rPh>
    <rPh sb="29" eb="31">
      <t>ニュウリョク</t>
    </rPh>
    <phoneticPr fontId="1"/>
  </si>
  <si>
    <t>被扶養者②転居年月日（住所変更を行う場合のみ）</t>
    <rPh sb="0" eb="4">
      <t>ヒフヨウシャ</t>
    </rPh>
    <rPh sb="11" eb="13">
      <t>ジュウショ</t>
    </rPh>
    <rPh sb="13" eb="15">
      <t>ヘンコウ</t>
    </rPh>
    <rPh sb="16" eb="17">
      <t>オコナ</t>
    </rPh>
    <rPh sb="18" eb="20">
      <t>バアイ</t>
    </rPh>
    <phoneticPr fontId="1"/>
  </si>
  <si>
    <t>被扶養者②の雇用保険（失業保険）の受給状況等</t>
    <rPh sb="0" eb="4">
      <t>ヒフヨウシャ</t>
    </rPh>
    <rPh sb="6" eb="8">
      <t>コヨウ</t>
    </rPh>
    <rPh sb="8" eb="10">
      <t>ホケン</t>
    </rPh>
    <rPh sb="11" eb="13">
      <t>シツギョウ</t>
    </rPh>
    <rPh sb="13" eb="15">
      <t>ホケン</t>
    </rPh>
    <rPh sb="17" eb="19">
      <t>ジュキュウ</t>
    </rPh>
    <rPh sb="19" eb="21">
      <t>ジョウキョウ</t>
    </rPh>
    <rPh sb="21" eb="22">
      <t>トウ</t>
    </rPh>
    <phoneticPr fontId="1"/>
  </si>
  <si>
    <t>令和</t>
    <phoneticPr fontId="1"/>
  </si>
  <si>
    <r>
      <t>被扶養</t>
    </r>
    <r>
      <rPr>
        <u/>
        <sz val="11"/>
        <color theme="1"/>
        <rFont val="游ゴシック"/>
        <family val="3"/>
        <charset val="128"/>
        <scheme val="minor"/>
      </rPr>
      <t>配偶者（夫</t>
    </r>
    <r>
      <rPr>
        <u/>
        <sz val="11"/>
        <rFont val="游ゴシック"/>
        <family val="3"/>
        <charset val="128"/>
        <scheme val="minor"/>
      </rPr>
      <t>又</t>
    </r>
    <r>
      <rPr>
        <u/>
        <sz val="11"/>
        <color theme="1"/>
        <rFont val="游ゴシック"/>
        <family val="3"/>
        <charset val="128"/>
        <scheme val="minor"/>
      </rPr>
      <t>は妻）</t>
    </r>
    <r>
      <rPr>
        <sz val="11"/>
        <rFont val="游ゴシック"/>
        <family val="3"/>
        <charset val="128"/>
        <scheme val="minor"/>
      </rPr>
      <t>が海外特例要件に該当し、又は該当しなくなった場合は、</t>
    </r>
    <r>
      <rPr>
        <sz val="11"/>
        <color theme="1"/>
        <rFont val="游ゴシック"/>
        <family val="2"/>
        <scheme val="minor"/>
      </rPr>
      <t>下記も記入してください。</t>
    </r>
    <rPh sb="0" eb="3">
      <t>ヒフヨウ</t>
    </rPh>
    <rPh sb="3" eb="6">
      <t>ハイグウシャ</t>
    </rPh>
    <rPh sb="7" eb="8">
      <t>オット</t>
    </rPh>
    <rPh sb="8" eb="9">
      <t>マタ</t>
    </rPh>
    <rPh sb="10" eb="11">
      <t>ツマ</t>
    </rPh>
    <rPh sb="13" eb="15">
      <t>カイガイ</t>
    </rPh>
    <rPh sb="15" eb="17">
      <t>トクレイ</t>
    </rPh>
    <rPh sb="17" eb="19">
      <t>ヨウケン</t>
    </rPh>
    <rPh sb="20" eb="22">
      <t>ガイトウ</t>
    </rPh>
    <rPh sb="24" eb="25">
      <t>マタ</t>
    </rPh>
    <rPh sb="26" eb="28">
      <t>ガイトウ</t>
    </rPh>
    <rPh sb="34" eb="36">
      <t>バアイ</t>
    </rPh>
    <rPh sb="38" eb="40">
      <t>カキ</t>
    </rPh>
    <rPh sb="41" eb="43">
      <t>キニュウ</t>
    </rPh>
    <phoneticPr fontId="1"/>
  </si>
  <si>
    <r>
      <t>被扶養配偶者（夫</t>
    </r>
    <r>
      <rPr>
        <sz val="11"/>
        <rFont val="游ゴシック"/>
        <family val="3"/>
        <charset val="128"/>
        <scheme val="minor"/>
      </rPr>
      <t>又は</t>
    </r>
    <r>
      <rPr>
        <sz val="11"/>
        <color theme="1"/>
        <rFont val="游ゴシック"/>
        <family val="2"/>
        <scheme val="minor"/>
      </rPr>
      <t>妻）が海外特例要件（※２）に該当した年月日</t>
    </r>
    <rPh sb="0" eb="3">
      <t>ヒフヨウ</t>
    </rPh>
    <rPh sb="3" eb="6">
      <t>ハイグウシャ</t>
    </rPh>
    <rPh sb="7" eb="8">
      <t>オット</t>
    </rPh>
    <rPh sb="10" eb="11">
      <t>ツマ</t>
    </rPh>
    <rPh sb="13" eb="15">
      <t>カイガイ</t>
    </rPh>
    <rPh sb="15" eb="17">
      <t>トクレイ</t>
    </rPh>
    <rPh sb="17" eb="19">
      <t>ヨウケン</t>
    </rPh>
    <rPh sb="24" eb="26">
      <t>ガイトウ</t>
    </rPh>
    <rPh sb="28" eb="31">
      <t>ネンガッピ</t>
    </rPh>
    <phoneticPr fontId="1"/>
  </si>
  <si>
    <t>海外特例要件に該当した理由</t>
    <rPh sb="0" eb="2">
      <t>カイガイ</t>
    </rPh>
    <rPh sb="2" eb="4">
      <t>トクレイ</t>
    </rPh>
    <rPh sb="4" eb="6">
      <t>ヨウケン</t>
    </rPh>
    <rPh sb="7" eb="9">
      <t>ガイトウ</t>
    </rPh>
    <rPh sb="11" eb="13">
      <t>リユウ</t>
    </rPh>
    <phoneticPr fontId="1"/>
  </si>
  <si>
    <r>
      <t>被扶養配偶者（夫</t>
    </r>
    <r>
      <rPr>
        <sz val="11"/>
        <rFont val="游ゴシック"/>
        <family val="3"/>
        <charset val="128"/>
        <scheme val="minor"/>
      </rPr>
      <t>又</t>
    </r>
    <r>
      <rPr>
        <sz val="11"/>
        <color theme="1"/>
        <rFont val="游ゴシック"/>
        <family val="2"/>
        <scheme val="minor"/>
      </rPr>
      <t>は妻）が海外特例要件（※２）に非該当となった年月日</t>
    </r>
    <rPh sb="0" eb="3">
      <t>ヒフヨウ</t>
    </rPh>
    <rPh sb="3" eb="6">
      <t>ハイグウシャ</t>
    </rPh>
    <rPh sb="7" eb="8">
      <t>オット</t>
    </rPh>
    <rPh sb="10" eb="11">
      <t>ツマ</t>
    </rPh>
    <rPh sb="13" eb="15">
      <t>カイガイ</t>
    </rPh>
    <rPh sb="15" eb="17">
      <t>トクレイ</t>
    </rPh>
    <rPh sb="17" eb="19">
      <t>ヨウケン</t>
    </rPh>
    <rPh sb="24" eb="27">
      <t>ヒガイトウ</t>
    </rPh>
    <rPh sb="31" eb="34">
      <t>ネンガッピ</t>
    </rPh>
    <phoneticPr fontId="1"/>
  </si>
  <si>
    <t>海外特例要件に非該当となった理由</t>
    <rPh sb="0" eb="2">
      <t>カイガイ</t>
    </rPh>
    <rPh sb="2" eb="4">
      <t>トクレイ</t>
    </rPh>
    <rPh sb="4" eb="6">
      <t>ヨウケン</t>
    </rPh>
    <rPh sb="7" eb="10">
      <t>ヒガイトウ</t>
    </rPh>
    <rPh sb="14" eb="16">
      <t>リユウ</t>
    </rPh>
    <phoneticPr fontId="1"/>
  </si>
  <si>
    <t>※２</t>
    <phoneticPr fontId="1"/>
  </si>
  <si>
    <t>海外特例要件とは</t>
    <phoneticPr fontId="1"/>
  </si>
  <si>
    <t>　令和2年4月1日以降、被扶養者の認定要件に日本国内に住所を有する（住民票がある）</t>
    <rPh sb="1" eb="3">
      <t>レイワ</t>
    </rPh>
    <rPh sb="4" eb="5">
      <t>ネン</t>
    </rPh>
    <rPh sb="6" eb="7">
      <t>ガツ</t>
    </rPh>
    <rPh sb="8" eb="9">
      <t>ニチ</t>
    </rPh>
    <rPh sb="9" eb="11">
      <t>イコウ</t>
    </rPh>
    <rPh sb="12" eb="16">
      <t>ヒフヨウシャ</t>
    </rPh>
    <rPh sb="17" eb="19">
      <t>ニンテイ</t>
    </rPh>
    <rPh sb="19" eb="21">
      <t>ヨウケン</t>
    </rPh>
    <rPh sb="22" eb="24">
      <t>ニホン</t>
    </rPh>
    <rPh sb="24" eb="26">
      <t>コクナイ</t>
    </rPh>
    <rPh sb="27" eb="29">
      <t>ジュウショ</t>
    </rPh>
    <rPh sb="30" eb="31">
      <t>ユウ</t>
    </rPh>
    <rPh sb="34" eb="37">
      <t>ジュウミンヒョウ</t>
    </rPh>
    <phoneticPr fontId="1"/>
  </si>
  <si>
    <t>　ことが追加されました。</t>
    <rPh sb="4" eb="6">
      <t>ツイカ</t>
    </rPh>
    <phoneticPr fontId="1"/>
  </si>
  <si>
    <t>　ただし、以下に該当する場合は日本国内に生活の基礎があるとして国内居住要件の例外</t>
    <rPh sb="5" eb="7">
      <t>イカ</t>
    </rPh>
    <rPh sb="8" eb="10">
      <t>ガイトウ</t>
    </rPh>
    <rPh sb="12" eb="14">
      <t>バアイ</t>
    </rPh>
    <rPh sb="15" eb="17">
      <t>ニホン</t>
    </rPh>
    <rPh sb="17" eb="19">
      <t>コクナイ</t>
    </rPh>
    <rPh sb="20" eb="22">
      <t>セイカツ</t>
    </rPh>
    <rPh sb="23" eb="25">
      <t>キソ</t>
    </rPh>
    <rPh sb="31" eb="33">
      <t>コクナイ</t>
    </rPh>
    <rPh sb="33" eb="35">
      <t>キョジュウ</t>
    </rPh>
    <rPh sb="35" eb="37">
      <t>ヨウケン</t>
    </rPh>
    <rPh sb="38" eb="40">
      <t>レイガイ</t>
    </rPh>
    <phoneticPr fontId="1"/>
  </si>
  <si>
    <t>　（海外特例要件）として、被扶養者の認定ができます。</t>
    <rPh sb="2" eb="4">
      <t>カイガイ</t>
    </rPh>
    <rPh sb="4" eb="6">
      <t>トクレイ</t>
    </rPh>
    <rPh sb="6" eb="8">
      <t>ヨウケン</t>
    </rPh>
    <rPh sb="13" eb="17">
      <t>ヒフヨウシャ</t>
    </rPh>
    <rPh sb="18" eb="20">
      <t>ニンテイ</t>
    </rPh>
    <phoneticPr fontId="1"/>
  </si>
  <si>
    <t>　（１）外国において留学する学生</t>
    <rPh sb="4" eb="6">
      <t>ガイコク</t>
    </rPh>
    <rPh sb="10" eb="12">
      <t>リュウガク</t>
    </rPh>
    <rPh sb="14" eb="16">
      <t>ガクセイ</t>
    </rPh>
    <phoneticPr fontId="1"/>
  </si>
  <si>
    <t>　（２）外国に赴任する組合員に同行する者</t>
    <rPh sb="4" eb="6">
      <t>ガイコク</t>
    </rPh>
    <rPh sb="7" eb="9">
      <t>フニン</t>
    </rPh>
    <rPh sb="11" eb="14">
      <t>クミアイイン</t>
    </rPh>
    <rPh sb="15" eb="17">
      <t>ドウコウ</t>
    </rPh>
    <rPh sb="19" eb="20">
      <t>シャ</t>
    </rPh>
    <phoneticPr fontId="1"/>
  </si>
  <si>
    <r>
      <t>　（３）観光、保</t>
    </r>
    <r>
      <rPr>
        <sz val="11"/>
        <rFont val="游ゴシック"/>
        <family val="3"/>
        <charset val="128"/>
        <scheme val="minor"/>
      </rPr>
      <t>養又はボ</t>
    </r>
    <r>
      <rPr>
        <sz val="11"/>
        <color theme="1"/>
        <rFont val="游ゴシック"/>
        <family val="2"/>
        <scheme val="minor"/>
      </rPr>
      <t>ランティア活動その他就労以外の目的で一時的に海外に渡航する者</t>
    </r>
    <rPh sb="4" eb="6">
      <t>カンコウ</t>
    </rPh>
    <rPh sb="7" eb="9">
      <t>ホヨウ</t>
    </rPh>
    <rPh sb="9" eb="10">
      <t>マタ</t>
    </rPh>
    <rPh sb="17" eb="19">
      <t>カツドウ</t>
    </rPh>
    <rPh sb="21" eb="22">
      <t>タ</t>
    </rPh>
    <rPh sb="22" eb="24">
      <t>シュウロウ</t>
    </rPh>
    <rPh sb="24" eb="26">
      <t>イガイ</t>
    </rPh>
    <rPh sb="27" eb="29">
      <t>モクテキ</t>
    </rPh>
    <rPh sb="30" eb="33">
      <t>イチジテキ</t>
    </rPh>
    <rPh sb="34" eb="36">
      <t>カイガイ</t>
    </rPh>
    <rPh sb="37" eb="39">
      <t>トコウ</t>
    </rPh>
    <rPh sb="41" eb="42">
      <t>シャ</t>
    </rPh>
    <phoneticPr fontId="1"/>
  </si>
  <si>
    <t>　（４）組合員が外国に赴任している間に当該組合員との身分関係が生じた者であって、</t>
    <rPh sb="4" eb="7">
      <t>クミアイイン</t>
    </rPh>
    <rPh sb="8" eb="10">
      <t>ガイコク</t>
    </rPh>
    <rPh sb="11" eb="13">
      <t>フニン</t>
    </rPh>
    <rPh sb="17" eb="18">
      <t>アイダ</t>
    </rPh>
    <rPh sb="19" eb="21">
      <t>トウガイ</t>
    </rPh>
    <rPh sb="21" eb="24">
      <t>クミアイイン</t>
    </rPh>
    <rPh sb="26" eb="28">
      <t>ミブン</t>
    </rPh>
    <rPh sb="28" eb="30">
      <t>カンケイ</t>
    </rPh>
    <rPh sb="31" eb="32">
      <t>ショウ</t>
    </rPh>
    <rPh sb="34" eb="35">
      <t>シャ</t>
    </rPh>
    <phoneticPr fontId="1"/>
  </si>
  <si>
    <t>　　　　（２）に掲げる者と同等と認められる者</t>
    <rPh sb="8" eb="9">
      <t>カカ</t>
    </rPh>
    <rPh sb="11" eb="12">
      <t>シャ</t>
    </rPh>
    <rPh sb="13" eb="15">
      <t>ドウトウ</t>
    </rPh>
    <rPh sb="16" eb="17">
      <t>ミト</t>
    </rPh>
    <rPh sb="21" eb="22">
      <t>シャ</t>
    </rPh>
    <phoneticPr fontId="1"/>
  </si>
  <si>
    <t>　（５）（１）から（４）までに掲げる者のほか、渡航目的その他の事情を考慮して日本国内に</t>
    <rPh sb="15" eb="16">
      <t>カカ</t>
    </rPh>
    <rPh sb="18" eb="19">
      <t>シャ</t>
    </rPh>
    <rPh sb="23" eb="25">
      <t>トコウ</t>
    </rPh>
    <rPh sb="25" eb="27">
      <t>モクテキ</t>
    </rPh>
    <rPh sb="29" eb="30">
      <t>タ</t>
    </rPh>
    <rPh sb="31" eb="33">
      <t>ジジョウ</t>
    </rPh>
    <rPh sb="34" eb="36">
      <t>コウリョ</t>
    </rPh>
    <rPh sb="38" eb="40">
      <t>ニホン</t>
    </rPh>
    <rPh sb="40" eb="42">
      <t>コクナイ</t>
    </rPh>
    <phoneticPr fontId="1"/>
  </si>
  <si>
    <t>　　　　生活の基礎があると認められる者</t>
    <rPh sb="4" eb="6">
      <t>セイカツ</t>
    </rPh>
    <rPh sb="7" eb="9">
      <t>キソ</t>
    </rPh>
    <rPh sb="13" eb="14">
      <t>ミト</t>
    </rPh>
    <rPh sb="18" eb="19">
      <t>シャ</t>
    </rPh>
    <phoneticPr fontId="1"/>
  </si>
  <si>
    <t>※　以下、組合員の入力は不要です。</t>
    <rPh sb="2" eb="4">
      <t>イカ</t>
    </rPh>
    <rPh sb="5" eb="8">
      <t>クミアイイン</t>
    </rPh>
    <rPh sb="9" eb="11">
      <t>ニュウリョク</t>
    </rPh>
    <rPh sb="12" eb="14">
      <t>フヨウ</t>
    </rPh>
    <phoneticPr fontId="1"/>
  </si>
  <si>
    <t>所属所担当者入力欄</t>
    <rPh sb="0" eb="3">
      <t>ショゾクショ</t>
    </rPh>
    <rPh sb="3" eb="6">
      <t>タントウシャ</t>
    </rPh>
    <rPh sb="6" eb="9">
      <t>ニュウリョクラン</t>
    </rPh>
    <phoneticPr fontId="1"/>
  </si>
  <si>
    <t>職域（機関番号）を選択してください</t>
    <rPh sb="0" eb="2">
      <t>ショクイキ</t>
    </rPh>
    <rPh sb="3" eb="5">
      <t>キカン</t>
    </rPh>
    <rPh sb="5" eb="7">
      <t>バンゴウ</t>
    </rPh>
    <rPh sb="9" eb="11">
      <t>センタク</t>
    </rPh>
    <phoneticPr fontId="1"/>
  </si>
  <si>
    <t>入力時メッセージ追加</t>
    <rPh sb="0" eb="3">
      <t>ニュウリョクジ</t>
    </rPh>
    <rPh sb="8" eb="10">
      <t>ツイカ</t>
    </rPh>
    <phoneticPr fontId="1"/>
  </si>
  <si>
    <t>所属所名を選択してください</t>
    <rPh sb="0" eb="2">
      <t>ショゾク</t>
    </rPh>
    <rPh sb="2" eb="3">
      <t>ショ</t>
    </rPh>
    <rPh sb="3" eb="4">
      <t>メイ</t>
    </rPh>
    <rPh sb="5" eb="7">
      <t>センタク</t>
    </rPh>
    <phoneticPr fontId="1"/>
  </si>
  <si>
    <t>所属所コード順に変更</t>
    <rPh sb="0" eb="3">
      <t>ショゾクショ</t>
    </rPh>
    <rPh sb="6" eb="7">
      <t>ジュン</t>
    </rPh>
    <rPh sb="8" eb="10">
      <t>ヘンコウ</t>
    </rPh>
    <phoneticPr fontId="1"/>
  </si>
  <si>
    <t>申請受付年月日</t>
    <rPh sb="0" eb="2">
      <t>シンセイ</t>
    </rPh>
    <rPh sb="2" eb="4">
      <t>ウケツケ</t>
    </rPh>
    <rPh sb="4" eb="7">
      <t>ネンガッピ</t>
    </rPh>
    <phoneticPr fontId="1"/>
  </si>
  <si>
    <t>コメント追加</t>
    <rPh sb="4" eb="6">
      <t>ツイカ</t>
    </rPh>
    <phoneticPr fontId="1"/>
  </si>
  <si>
    <t>組合員資格取得理由</t>
    <phoneticPr fontId="1"/>
  </si>
  <si>
    <t>申請を行った組合員の組合員種別を選択してください</t>
    <rPh sb="10" eb="13">
      <t>クミアイイン</t>
    </rPh>
    <rPh sb="13" eb="15">
      <t>シュベツ</t>
    </rPh>
    <rPh sb="16" eb="18">
      <t>センタク</t>
    </rPh>
    <phoneticPr fontId="1"/>
  </si>
  <si>
    <t>↓会計種別(B174)のデータ入力規則に貼り付けた値（組合員種別(B173)により表示リストを変更）</t>
    <rPh sb="1" eb="3">
      <t>カイケイ</t>
    </rPh>
    <rPh sb="3" eb="5">
      <t>シュベツ</t>
    </rPh>
    <rPh sb="15" eb="17">
      <t>ニュウリョク</t>
    </rPh>
    <rPh sb="17" eb="19">
      <t>キソク</t>
    </rPh>
    <rPh sb="20" eb="21">
      <t>ハ</t>
    </rPh>
    <rPh sb="22" eb="23">
      <t>ツ</t>
    </rPh>
    <rPh sb="25" eb="26">
      <t>アタイ</t>
    </rPh>
    <rPh sb="27" eb="30">
      <t>クミアイイン</t>
    </rPh>
    <rPh sb="30" eb="32">
      <t>シュベツ</t>
    </rPh>
    <rPh sb="41" eb="43">
      <t>ヒョウジ</t>
    </rPh>
    <rPh sb="47" eb="49">
      <t>ヘンコウ</t>
    </rPh>
    <phoneticPr fontId="1"/>
  </si>
  <si>
    <t>申請を行った組合員の会計種別を選択してください</t>
    <rPh sb="10" eb="12">
      <t>カイケイ</t>
    </rPh>
    <rPh sb="12" eb="14">
      <t>シュベツ</t>
    </rPh>
    <rPh sb="15" eb="17">
      <t>センタク</t>
    </rPh>
    <phoneticPr fontId="1"/>
  </si>
  <si>
    <t>システム用略称ではなく正式名称に修正</t>
    <rPh sb="4" eb="5">
      <t>ヨウ</t>
    </rPh>
    <rPh sb="5" eb="7">
      <t>リャクショウ</t>
    </rPh>
    <rPh sb="11" eb="13">
      <t>セイシキ</t>
    </rPh>
    <rPh sb="13" eb="15">
      <t>メイショウ</t>
    </rPh>
    <rPh sb="16" eb="18">
      <t>シュウセイ</t>
    </rPh>
    <phoneticPr fontId="1"/>
  </si>
  <si>
    <t>申請を行った組合員の職員種別を選択してください</t>
    <rPh sb="10" eb="12">
      <t>ショクイン</t>
    </rPh>
    <rPh sb="12" eb="14">
      <t>シュベツ</t>
    </rPh>
    <rPh sb="15" eb="17">
      <t>センタク</t>
    </rPh>
    <phoneticPr fontId="1"/>
  </si>
  <si>
    <t>申請を行った組合員の職員職種を選択してください</t>
    <rPh sb="10" eb="12">
      <t>ショクイン</t>
    </rPh>
    <rPh sb="12" eb="14">
      <t>ショクシュ</t>
    </rPh>
    <rPh sb="15" eb="17">
      <t>センタク</t>
    </rPh>
    <phoneticPr fontId="1"/>
  </si>
  <si>
    <t>※リストに無い
　場合は選択不要</t>
    <rPh sb="5" eb="6">
      <t>ナ</t>
    </rPh>
    <rPh sb="9" eb="11">
      <t>バアイ</t>
    </rPh>
    <rPh sb="12" eb="14">
      <t>センタク</t>
    </rPh>
    <rPh sb="14" eb="16">
      <t>フヨウ</t>
    </rPh>
    <phoneticPr fontId="1"/>
  </si>
  <si>
    <t>長期組合員番号（半角数字9桁）を入力してください</t>
    <rPh sb="0" eb="2">
      <t>チョウキ</t>
    </rPh>
    <rPh sb="2" eb="5">
      <t>クミアイイン</t>
    </rPh>
    <rPh sb="5" eb="7">
      <t>バンゴウ</t>
    </rPh>
    <rPh sb="16" eb="18">
      <t>ニュウリョク</t>
    </rPh>
    <phoneticPr fontId="1"/>
  </si>
  <si>
    <t>被扶養者①の扶養親族（扶養手当）の認定の有無の確認（独法、水産庁、漁調のみ）</t>
    <rPh sb="0" eb="4">
      <t>ヒフヨウシャ</t>
    </rPh>
    <rPh sb="6" eb="8">
      <t>フヨウ</t>
    </rPh>
    <rPh sb="8" eb="10">
      <t>シンゾク</t>
    </rPh>
    <rPh sb="11" eb="13">
      <t>フヨウ</t>
    </rPh>
    <rPh sb="13" eb="15">
      <t>テアテ</t>
    </rPh>
    <rPh sb="17" eb="19">
      <t>ニンテイ</t>
    </rPh>
    <rPh sb="20" eb="22">
      <t>ウム</t>
    </rPh>
    <rPh sb="23" eb="25">
      <t>カクニン</t>
    </rPh>
    <rPh sb="26" eb="28">
      <t>ドクホウ</t>
    </rPh>
    <rPh sb="29" eb="32">
      <t>スイサンチョウ</t>
    </rPh>
    <rPh sb="33" eb="34">
      <t>ギョ</t>
    </rPh>
    <rPh sb="34" eb="35">
      <t>チョウ</t>
    </rPh>
    <phoneticPr fontId="1"/>
  </si>
  <si>
    <t>追加</t>
    <rPh sb="0" eb="2">
      <t>ツイカ</t>
    </rPh>
    <phoneticPr fontId="1"/>
  </si>
  <si>
    <t>被扶養者①の扶養親族の認定の㊒の確認（該当する場合のみ）</t>
    <rPh sb="0" eb="4">
      <t>ヒフヨウシャ</t>
    </rPh>
    <rPh sb="6" eb="8">
      <t>フヨウ</t>
    </rPh>
    <rPh sb="8" eb="10">
      <t>シンゾク</t>
    </rPh>
    <rPh sb="11" eb="13">
      <t>ニンテイ</t>
    </rPh>
    <rPh sb="16" eb="18">
      <t>カクニン</t>
    </rPh>
    <rPh sb="19" eb="21">
      <t>ガイトウ</t>
    </rPh>
    <rPh sb="23" eb="25">
      <t>バアイ</t>
    </rPh>
    <phoneticPr fontId="1"/>
  </si>
  <si>
    <t>被扶養者②の扶養親族（扶養手当）の認定の有無の確認（独法、水産庁、漁調のみ）</t>
    <rPh sb="0" eb="4">
      <t>ヒフヨウシャ</t>
    </rPh>
    <rPh sb="6" eb="8">
      <t>フヨウ</t>
    </rPh>
    <rPh sb="8" eb="10">
      <t>シンゾク</t>
    </rPh>
    <rPh sb="17" eb="19">
      <t>ニンテイ</t>
    </rPh>
    <rPh sb="20" eb="22">
      <t>ウム</t>
    </rPh>
    <rPh sb="23" eb="25">
      <t>カクニン</t>
    </rPh>
    <rPh sb="26" eb="28">
      <t>ドクホウ</t>
    </rPh>
    <rPh sb="29" eb="32">
      <t>スイサンチョウ</t>
    </rPh>
    <rPh sb="33" eb="34">
      <t>ギョ</t>
    </rPh>
    <rPh sb="34" eb="35">
      <t>チョウ</t>
    </rPh>
    <phoneticPr fontId="1"/>
  </si>
  <si>
    <t>被扶養者②の扶養親族の認定の㊒の確認（該当する場合のみ）</t>
    <rPh sb="0" eb="4">
      <t>ヒフヨウシャ</t>
    </rPh>
    <rPh sb="6" eb="8">
      <t>フヨウ</t>
    </rPh>
    <rPh sb="8" eb="10">
      <t>シンゾク</t>
    </rPh>
    <rPh sb="11" eb="13">
      <t>ニンテイ</t>
    </rPh>
    <rPh sb="16" eb="18">
      <t>カクニン</t>
    </rPh>
    <rPh sb="19" eb="21">
      <t>ガイトウ</t>
    </rPh>
    <rPh sb="23" eb="25">
      <t>バアイ</t>
    </rPh>
    <phoneticPr fontId="1"/>
  </si>
  <si>
    <t>組合員証を組合員から受け取った年月日</t>
    <rPh sb="0" eb="3">
      <t>クミアイイン</t>
    </rPh>
    <rPh sb="3" eb="4">
      <t>ショウ</t>
    </rPh>
    <rPh sb="5" eb="8">
      <t>クミアイイン</t>
    </rPh>
    <rPh sb="10" eb="11">
      <t>ウ</t>
    </rPh>
    <rPh sb="12" eb="13">
      <t>ト</t>
    </rPh>
    <rPh sb="15" eb="18">
      <t>ネンガッピ</t>
    </rPh>
    <phoneticPr fontId="1"/>
  </si>
  <si>
    <t>被扶養者①の組合員被扶養者証を組合員から受け取った年月日</t>
    <rPh sb="0" eb="4">
      <t>ヒフヨウシャ</t>
    </rPh>
    <rPh sb="6" eb="9">
      <t>クミアイイン</t>
    </rPh>
    <rPh sb="9" eb="13">
      <t>ヒフヨウシャ</t>
    </rPh>
    <rPh sb="13" eb="14">
      <t>ショウ</t>
    </rPh>
    <rPh sb="25" eb="28">
      <t>ネンガッピ</t>
    </rPh>
    <phoneticPr fontId="1"/>
  </si>
  <si>
    <t>被扶養者②の組合員被扶養者証を組合員から受け取った年月日</t>
    <rPh sb="0" eb="4">
      <t>ヒフヨウシャ</t>
    </rPh>
    <rPh sb="6" eb="9">
      <t>クミアイイン</t>
    </rPh>
    <rPh sb="9" eb="13">
      <t>ヒフヨウシャ</t>
    </rPh>
    <rPh sb="13" eb="14">
      <t>ショウ</t>
    </rPh>
    <rPh sb="25" eb="28">
      <t>ネンガッピ</t>
    </rPh>
    <phoneticPr fontId="1"/>
  </si>
  <si>
    <t>182～184行目証受取日を非表示</t>
    <rPh sb="7" eb="9">
      <t>ギョウメ</t>
    </rPh>
    <rPh sb="9" eb="10">
      <t>ショウ</t>
    </rPh>
    <rPh sb="10" eb="13">
      <t>ウケトリビ</t>
    </rPh>
    <rPh sb="14" eb="17">
      <t>ヒヒョウジ</t>
    </rPh>
    <phoneticPr fontId="1"/>
  </si>
  <si>
    <r>
      <t>被扶養</t>
    </r>
    <r>
      <rPr>
        <u/>
        <sz val="11"/>
        <color theme="1"/>
        <rFont val="游ゴシック"/>
        <family val="3"/>
        <charset val="128"/>
        <scheme val="minor"/>
      </rPr>
      <t>配偶者</t>
    </r>
    <r>
      <rPr>
        <sz val="11"/>
        <color theme="1"/>
        <rFont val="游ゴシック"/>
        <family val="2"/>
        <scheme val="minor"/>
      </rPr>
      <t>の認定又は取消の場合と、氏名等変更の場合のみ下記も記入してください。</t>
    </r>
    <rPh sb="0" eb="3">
      <t>ヒフヨウ</t>
    </rPh>
    <rPh sb="3" eb="6">
      <t>ハイグウシャ</t>
    </rPh>
    <rPh sb="7" eb="9">
      <t>ニンテイ</t>
    </rPh>
    <rPh sb="9" eb="10">
      <t>マタ</t>
    </rPh>
    <rPh sb="11" eb="13">
      <t>トリケシ</t>
    </rPh>
    <rPh sb="14" eb="16">
      <t>バアイ</t>
    </rPh>
    <rPh sb="18" eb="20">
      <t>シメイ</t>
    </rPh>
    <rPh sb="20" eb="21">
      <t>トウ</t>
    </rPh>
    <rPh sb="21" eb="23">
      <t>ヘンコウ</t>
    </rPh>
    <rPh sb="24" eb="26">
      <t>バアイ</t>
    </rPh>
    <rPh sb="28" eb="30">
      <t>カキ</t>
    </rPh>
    <rPh sb="31" eb="33">
      <t>キニュウ</t>
    </rPh>
    <phoneticPr fontId="1"/>
  </si>
  <si>
    <t>（被扶養配偶者が20歳未満又は60歳以上の場合は記入不要です。）</t>
    <rPh sb="1" eb="4">
      <t>ヒフヨウ</t>
    </rPh>
    <rPh sb="4" eb="7">
      <t>ハイグウシャ</t>
    </rPh>
    <rPh sb="10" eb="11">
      <t>サイ</t>
    </rPh>
    <rPh sb="11" eb="13">
      <t>ミマン</t>
    </rPh>
    <rPh sb="13" eb="14">
      <t>マタ</t>
    </rPh>
    <rPh sb="17" eb="18">
      <t>サイ</t>
    </rPh>
    <rPh sb="18" eb="20">
      <t>イジョウ</t>
    </rPh>
    <rPh sb="21" eb="23">
      <t>バアイ</t>
    </rPh>
    <rPh sb="24" eb="26">
      <t>キニュウ</t>
    </rPh>
    <rPh sb="26" eb="28">
      <t>フヨウ</t>
    </rPh>
    <phoneticPr fontId="1"/>
  </si>
  <si>
    <t>被扶養配偶者が第３号被保険者になった年月日</t>
    <rPh sb="0" eb="3">
      <t>ヒフヨウ</t>
    </rPh>
    <rPh sb="3" eb="6">
      <t>ハイグウシャ</t>
    </rPh>
    <rPh sb="7" eb="8">
      <t>ダイ</t>
    </rPh>
    <rPh sb="9" eb="10">
      <t>ゴウ</t>
    </rPh>
    <rPh sb="10" eb="14">
      <t>ヒホケンシャ</t>
    </rPh>
    <rPh sb="18" eb="21">
      <t>ネンガッピ</t>
    </rPh>
    <phoneticPr fontId="1"/>
  </si>
  <si>
    <t>第３号被保険者となった理由</t>
    <rPh sb="0" eb="1">
      <t>ダイ</t>
    </rPh>
    <rPh sb="2" eb="3">
      <t>ゴウ</t>
    </rPh>
    <rPh sb="3" eb="7">
      <t>ヒホケンシャ</t>
    </rPh>
    <rPh sb="11" eb="13">
      <t>リユウ</t>
    </rPh>
    <phoneticPr fontId="1"/>
  </si>
  <si>
    <t>被扶養配偶者が第３号被保険者でなくなった年月日</t>
    <rPh sb="0" eb="3">
      <t>ヒフヨウ</t>
    </rPh>
    <rPh sb="3" eb="6">
      <t>ハイグウシャ</t>
    </rPh>
    <rPh sb="7" eb="8">
      <t>ダイ</t>
    </rPh>
    <rPh sb="9" eb="10">
      <t>ゴウ</t>
    </rPh>
    <rPh sb="10" eb="14">
      <t>ヒホケンシャ</t>
    </rPh>
    <rPh sb="20" eb="23">
      <t>ネンガッピ</t>
    </rPh>
    <phoneticPr fontId="1"/>
  </si>
  <si>
    <t>第３号被保険者でなくなった理由</t>
    <rPh sb="0" eb="1">
      <t>ダイ</t>
    </rPh>
    <rPh sb="2" eb="3">
      <t>ゴウ</t>
    </rPh>
    <rPh sb="3" eb="7">
      <t>ヒホケンシャ</t>
    </rPh>
    <rPh sb="13" eb="15">
      <t>リユウ</t>
    </rPh>
    <phoneticPr fontId="1"/>
  </si>
  <si>
    <t>第３号被保険者に係る備考（氏名・生年月日・性別の変更（訂正））</t>
    <rPh sb="0" eb="1">
      <t>ダイ</t>
    </rPh>
    <rPh sb="2" eb="3">
      <t>ゴウ</t>
    </rPh>
    <rPh sb="3" eb="7">
      <t>ヒホケンシャ</t>
    </rPh>
    <rPh sb="8" eb="9">
      <t>カカ</t>
    </rPh>
    <rPh sb="10" eb="12">
      <t>ビコウ</t>
    </rPh>
    <rPh sb="13" eb="15">
      <t>シメイ</t>
    </rPh>
    <rPh sb="16" eb="18">
      <t>セイネン</t>
    </rPh>
    <rPh sb="18" eb="20">
      <t>ガッピ</t>
    </rPh>
    <rPh sb="21" eb="23">
      <t>セイベツ</t>
    </rPh>
    <rPh sb="24" eb="26">
      <t>ヘンコウ</t>
    </rPh>
    <rPh sb="27" eb="29">
      <t>テイセイ</t>
    </rPh>
    <phoneticPr fontId="1"/>
  </si>
  <si>
    <t>※　以下、組合員、所属所担当者の入力は不要です。</t>
    <rPh sb="2" eb="4">
      <t>イカ</t>
    </rPh>
    <rPh sb="5" eb="8">
      <t>クミアイイン</t>
    </rPh>
    <rPh sb="9" eb="12">
      <t>ショゾクショ</t>
    </rPh>
    <rPh sb="12" eb="15">
      <t>タントウシャ</t>
    </rPh>
    <rPh sb="16" eb="18">
      <t>ニュウリョク</t>
    </rPh>
    <rPh sb="19" eb="21">
      <t>フヨウ</t>
    </rPh>
    <phoneticPr fontId="1"/>
  </si>
  <si>
    <t>共済本部担当者入力欄</t>
    <rPh sb="0" eb="2">
      <t>キョウサイ</t>
    </rPh>
    <rPh sb="2" eb="4">
      <t>ホンブ</t>
    </rPh>
    <rPh sb="4" eb="7">
      <t>タントウシャ</t>
    </rPh>
    <rPh sb="7" eb="10">
      <t>ニュウリョクラン</t>
    </rPh>
    <phoneticPr fontId="1"/>
  </si>
  <si>
    <t>整理番号</t>
    <rPh sb="0" eb="2">
      <t>セイリ</t>
    </rPh>
    <rPh sb="2" eb="4">
      <t>バンゴウ</t>
    </rPh>
    <phoneticPr fontId="1"/>
  </si>
  <si>
    <t>数式があるので入力不要。セルを白文字にして見えないように修正</t>
    <rPh sb="0" eb="2">
      <t>スウシキ</t>
    </rPh>
    <rPh sb="7" eb="9">
      <t>ニュウリョク</t>
    </rPh>
    <rPh sb="9" eb="11">
      <t>フヨウ</t>
    </rPh>
    <rPh sb="15" eb="18">
      <t>シロモジ</t>
    </rPh>
    <rPh sb="21" eb="22">
      <t>ミ</t>
    </rPh>
    <rPh sb="28" eb="30">
      <t>シュウセイ</t>
    </rPh>
    <phoneticPr fontId="1"/>
  </si>
  <si>
    <t>マイナンバー情報の提出状況</t>
    <rPh sb="6" eb="8">
      <t>ジョウホウ</t>
    </rPh>
    <rPh sb="9" eb="11">
      <t>テイシュツ</t>
    </rPh>
    <rPh sb="11" eb="13">
      <t>ジョウキョウ</t>
    </rPh>
    <phoneticPr fontId="1"/>
  </si>
  <si>
    <t>検認未済者を削除</t>
    <rPh sb="0" eb="2">
      <t>ケンニン</t>
    </rPh>
    <rPh sb="2" eb="4">
      <t>ミスミ</t>
    </rPh>
    <rPh sb="4" eb="5">
      <t>シャ</t>
    </rPh>
    <rPh sb="6" eb="8">
      <t>サクジョ</t>
    </rPh>
    <phoneticPr fontId="1"/>
  </si>
  <si>
    <t>長期組合員資格取得届</t>
    <rPh sb="0" eb="10">
      <t>チョウキクミアイインシカクシュトクトド</t>
    </rPh>
    <phoneticPr fontId="1"/>
  </si>
  <si>
    <t>長期組合員資格変更届</t>
    <rPh sb="0" eb="10">
      <t>チョウキクミアイインシカクヘンコウトドケ</t>
    </rPh>
    <phoneticPr fontId="1"/>
  </si>
  <si>
    <t>国民年金第３号被保険者関係届</t>
    <rPh sb="0" eb="2">
      <t>コクミン</t>
    </rPh>
    <rPh sb="2" eb="4">
      <t>ネンキン</t>
    </rPh>
    <rPh sb="4" eb="5">
      <t>ダイ</t>
    </rPh>
    <rPh sb="6" eb="7">
      <t>ゴウ</t>
    </rPh>
    <rPh sb="7" eb="11">
      <t>ヒホケンシャ</t>
    </rPh>
    <rPh sb="11" eb="13">
      <t>カンケイ</t>
    </rPh>
    <rPh sb="13" eb="14">
      <t>トドケ</t>
    </rPh>
    <phoneticPr fontId="1"/>
  </si>
  <si>
    <t>国民年金第３号被保険者住所変更届</t>
    <rPh sb="0" eb="5">
      <t>コクミンネンキンダイ</t>
    </rPh>
    <rPh sb="6" eb="7">
      <t>ゴウ</t>
    </rPh>
    <rPh sb="7" eb="11">
      <t>ヒホケンシャ</t>
    </rPh>
    <rPh sb="11" eb="13">
      <t>ジュウショ</t>
    </rPh>
    <rPh sb="13" eb="16">
      <t>ヘンコウトド</t>
    </rPh>
    <phoneticPr fontId="1"/>
  </si>
  <si>
    <t>被扶養者①の扶養親族（扶養手当）の認定の有無（独法、水産庁、漁調以外）</t>
    <rPh sb="0" eb="4">
      <t>ヒフヨウシャ</t>
    </rPh>
    <rPh sb="6" eb="8">
      <t>フヨウ</t>
    </rPh>
    <rPh sb="8" eb="10">
      <t>シンゾク</t>
    </rPh>
    <rPh sb="11" eb="13">
      <t>フヨウ</t>
    </rPh>
    <rPh sb="13" eb="15">
      <t>テアテ</t>
    </rPh>
    <rPh sb="17" eb="19">
      <t>ニンテイ</t>
    </rPh>
    <rPh sb="20" eb="22">
      <t>ウム</t>
    </rPh>
    <rPh sb="23" eb="25">
      <t>ドクホウ</t>
    </rPh>
    <rPh sb="26" eb="29">
      <t>スイサンチョウ</t>
    </rPh>
    <rPh sb="30" eb="31">
      <t>ギョ</t>
    </rPh>
    <rPh sb="31" eb="32">
      <t>チョウ</t>
    </rPh>
    <rPh sb="32" eb="34">
      <t>イガイ</t>
    </rPh>
    <phoneticPr fontId="1"/>
  </si>
  <si>
    <t>被扶養者②の扶養親族（扶養手当）の認定の有無（独法、水産庁、漁調以外）</t>
    <rPh sb="0" eb="4">
      <t>ヒフヨウシャ</t>
    </rPh>
    <rPh sb="6" eb="8">
      <t>フヨウ</t>
    </rPh>
    <rPh sb="8" eb="10">
      <t>シンゾク</t>
    </rPh>
    <rPh sb="17" eb="19">
      <t>ニンテイ</t>
    </rPh>
    <rPh sb="20" eb="22">
      <t>ウム</t>
    </rPh>
    <phoneticPr fontId="1"/>
  </si>
  <si>
    <t>資格取得届兼被扶養者申告書</t>
    <rPh sb="0" eb="2">
      <t>シカク</t>
    </rPh>
    <rPh sb="2" eb="4">
      <t>シュトク</t>
    </rPh>
    <rPh sb="4" eb="5">
      <t>トド</t>
    </rPh>
    <rPh sb="5" eb="6">
      <t>ケン</t>
    </rPh>
    <rPh sb="6" eb="10">
      <t>ヒフヨウシャ</t>
    </rPh>
    <rPh sb="10" eb="13">
      <t>シンコクショ</t>
    </rPh>
    <phoneticPr fontId="1"/>
  </si>
  <si>
    <t>組合員入力欄</t>
    <rPh sb="0" eb="3">
      <t>クミアイイン</t>
    </rPh>
    <rPh sb="3" eb="6">
      <t>ニュウリョクラン</t>
    </rPh>
    <phoneticPr fontId="1"/>
  </si>
  <si>
    <t>申請年月日（令和：5）</t>
    <rPh sb="0" eb="2">
      <t>シンセイ</t>
    </rPh>
    <rPh sb="2" eb="5">
      <t>ネンガッピ</t>
    </rPh>
    <rPh sb="4" eb="5">
      <t>ビ</t>
    </rPh>
    <rPh sb="6" eb="8">
      <t>レイワ</t>
    </rPh>
    <phoneticPr fontId="1"/>
  </si>
  <si>
    <t>夫</t>
    <rPh sb="0" eb="1">
      <t>オット</t>
    </rPh>
    <phoneticPr fontId="1"/>
  </si>
  <si>
    <t>01 夫</t>
  </si>
  <si>
    <t>長期組合員</t>
    <rPh sb="0" eb="2">
      <t>チョウキ</t>
    </rPh>
    <rPh sb="2" eb="5">
      <t>クミアイイン</t>
    </rPh>
    <phoneticPr fontId="1"/>
  </si>
  <si>
    <t>一般会計農林水産省本省(一般)</t>
    <rPh sb="0" eb="2">
      <t>イッパン</t>
    </rPh>
    <rPh sb="2" eb="4">
      <t>カイケイ</t>
    </rPh>
    <rPh sb="4" eb="6">
      <t>ノウリン</t>
    </rPh>
    <rPh sb="6" eb="9">
      <t>スイサンショウ</t>
    </rPh>
    <rPh sb="9" eb="11">
      <t>ホンショウ</t>
    </rPh>
    <rPh sb="12" eb="14">
      <t>イッパン</t>
    </rPh>
    <phoneticPr fontId="1"/>
  </si>
  <si>
    <t>農本一般</t>
    <rPh sb="0" eb="2">
      <t>ノウホン</t>
    </rPh>
    <rPh sb="2" eb="4">
      <t>イッパン</t>
    </rPh>
    <phoneticPr fontId="1"/>
  </si>
  <si>
    <t>(使用不可)種苗管理セ</t>
    <rPh sb="1" eb="3">
      <t>シヨウ</t>
    </rPh>
    <rPh sb="3" eb="5">
      <t>フカ</t>
    </rPh>
    <rPh sb="6" eb="8">
      <t>シュビョウ</t>
    </rPh>
    <rPh sb="8" eb="10">
      <t>カンリ</t>
    </rPh>
    <phoneticPr fontId="1"/>
  </si>
  <si>
    <t>農林水産省</t>
    <rPh sb="0" eb="2">
      <t>ノウリン</t>
    </rPh>
    <rPh sb="2" eb="5">
      <t>スイサンショウ</t>
    </rPh>
    <phoneticPr fontId="1"/>
  </si>
  <si>
    <t>はい</t>
    <phoneticPr fontId="1"/>
  </si>
  <si>
    <t>男</t>
    <rPh sb="0" eb="1">
      <t>オトコ</t>
    </rPh>
    <phoneticPr fontId="1"/>
  </si>
  <si>
    <t>有</t>
    <rPh sb="0" eb="1">
      <t>アリ</t>
    </rPh>
    <phoneticPr fontId="1"/>
  </si>
  <si>
    <t>新規登録</t>
    <rPh sb="0" eb="2">
      <t>シンキ</t>
    </rPh>
    <rPh sb="2" eb="4">
      <t>トウロク</t>
    </rPh>
    <phoneticPr fontId="1"/>
  </si>
  <si>
    <t>提出済</t>
    <rPh sb="0" eb="2">
      <t>テイシュツ</t>
    </rPh>
    <rPh sb="2" eb="3">
      <t>スミ</t>
    </rPh>
    <phoneticPr fontId="1"/>
  </si>
  <si>
    <t>要作成</t>
    <rPh sb="0" eb="1">
      <t>ヨウ</t>
    </rPh>
    <rPh sb="1" eb="3">
      <t>サクセイ</t>
    </rPh>
    <phoneticPr fontId="1"/>
  </si>
  <si>
    <t>申請理由（登録：1/変更：2）</t>
    <rPh sb="0" eb="2">
      <t>シンセイ</t>
    </rPh>
    <rPh sb="2" eb="4">
      <t>リユウ</t>
    </rPh>
    <rPh sb="5" eb="7">
      <t>トウロク</t>
    </rPh>
    <rPh sb="10" eb="12">
      <t>ヘンコウ</t>
    </rPh>
    <phoneticPr fontId="1"/>
  </si>
  <si>
    <t>妻</t>
    <rPh sb="0" eb="1">
      <t>ツマ</t>
    </rPh>
    <phoneticPr fontId="1"/>
  </si>
  <si>
    <t>02 妻</t>
  </si>
  <si>
    <t>短期組合員</t>
    <rPh sb="0" eb="2">
      <t>タンキ</t>
    </rPh>
    <rPh sb="2" eb="5">
      <t>クミアイイン</t>
    </rPh>
    <phoneticPr fontId="1"/>
  </si>
  <si>
    <t>一般会計農林水産省本省(船員)</t>
    <rPh sb="0" eb="2">
      <t>イッパン</t>
    </rPh>
    <rPh sb="2" eb="4">
      <t>カイケイ</t>
    </rPh>
    <rPh sb="4" eb="6">
      <t>ノウリン</t>
    </rPh>
    <rPh sb="6" eb="9">
      <t>スイサンショウ</t>
    </rPh>
    <rPh sb="9" eb="11">
      <t>ホンショウ</t>
    </rPh>
    <rPh sb="12" eb="14">
      <t>センイン</t>
    </rPh>
    <phoneticPr fontId="1"/>
  </si>
  <si>
    <t>農本船員</t>
    <rPh sb="0" eb="2">
      <t>ノウホン</t>
    </rPh>
    <rPh sb="2" eb="4">
      <t>センイン</t>
    </rPh>
    <phoneticPr fontId="1"/>
  </si>
  <si>
    <t>(使用不可)水産大学一般</t>
    <rPh sb="6" eb="8">
      <t>スイサン</t>
    </rPh>
    <rPh sb="8" eb="10">
      <t>ダイガク</t>
    </rPh>
    <rPh sb="10" eb="12">
      <t>イッパン</t>
    </rPh>
    <phoneticPr fontId="1"/>
  </si>
  <si>
    <t>職員団体組合員</t>
    <rPh sb="0" eb="2">
      <t>ショクイン</t>
    </rPh>
    <rPh sb="2" eb="4">
      <t>ダンタイ</t>
    </rPh>
    <rPh sb="4" eb="7">
      <t>クミアイイン</t>
    </rPh>
    <phoneticPr fontId="1"/>
  </si>
  <si>
    <t>いいえ</t>
    <phoneticPr fontId="1"/>
  </si>
  <si>
    <t>女</t>
    <rPh sb="0" eb="1">
      <t>オンナ</t>
    </rPh>
    <phoneticPr fontId="1"/>
  </si>
  <si>
    <t>無</t>
    <rPh sb="0" eb="1">
      <t>ナシ</t>
    </rPh>
    <phoneticPr fontId="1"/>
  </si>
  <si>
    <t>変更登録</t>
    <rPh sb="0" eb="2">
      <t>ヘンコウ</t>
    </rPh>
    <rPh sb="2" eb="4">
      <t>トウロク</t>
    </rPh>
    <phoneticPr fontId="1"/>
  </si>
  <si>
    <t>子</t>
    <rPh sb="0" eb="1">
      <t>コ</t>
    </rPh>
    <phoneticPr fontId="1"/>
  </si>
  <si>
    <t>03 子</t>
  </si>
  <si>
    <t>転入（地共等）</t>
    <rPh sb="0" eb="2">
      <t>テンニュウ</t>
    </rPh>
    <rPh sb="3" eb="4">
      <t>チ</t>
    </rPh>
    <rPh sb="4" eb="6">
      <t>キョウトウ</t>
    </rPh>
    <phoneticPr fontId="1"/>
  </si>
  <si>
    <t>短期組合員（大臣等）</t>
    <rPh sb="0" eb="2">
      <t>タンキ</t>
    </rPh>
    <rPh sb="2" eb="5">
      <t>クミアイイン</t>
    </rPh>
    <rPh sb="6" eb="8">
      <t>ダイジン</t>
    </rPh>
    <rPh sb="8" eb="9">
      <t>トウ</t>
    </rPh>
    <phoneticPr fontId="1"/>
  </si>
  <si>
    <t>一般会計農業農村整備事業工事諸費</t>
    <rPh sb="0" eb="2">
      <t>イッパン</t>
    </rPh>
    <rPh sb="2" eb="4">
      <t>カイケイ</t>
    </rPh>
    <rPh sb="4" eb="6">
      <t>ノウギョウ</t>
    </rPh>
    <rPh sb="6" eb="8">
      <t>ノウソン</t>
    </rPh>
    <rPh sb="8" eb="10">
      <t>セイビ</t>
    </rPh>
    <rPh sb="10" eb="12">
      <t>ジギョウ</t>
    </rPh>
    <rPh sb="12" eb="14">
      <t>コウジ</t>
    </rPh>
    <rPh sb="14" eb="16">
      <t>ショヒ</t>
    </rPh>
    <phoneticPr fontId="1"/>
  </si>
  <si>
    <t>農農工事諸費</t>
    <rPh sb="0" eb="1">
      <t>ノウ</t>
    </rPh>
    <rPh sb="1" eb="2">
      <t>ノウ</t>
    </rPh>
    <rPh sb="2" eb="4">
      <t>コウジ</t>
    </rPh>
    <rPh sb="4" eb="6">
      <t>ショヒ</t>
    </rPh>
    <phoneticPr fontId="1"/>
  </si>
  <si>
    <t>(使用不可)水産大学船員</t>
    <rPh sb="6" eb="8">
      <t>スイサン</t>
    </rPh>
    <rPh sb="8" eb="10">
      <t>ダイガク</t>
    </rPh>
    <rPh sb="10" eb="12">
      <t>センイン</t>
    </rPh>
    <phoneticPr fontId="1"/>
  </si>
  <si>
    <t>共済組合組合員</t>
    <rPh sb="0" eb="2">
      <t>キョウサイ</t>
    </rPh>
    <rPh sb="2" eb="4">
      <t>クミアイ</t>
    </rPh>
    <rPh sb="4" eb="7">
      <t>クミアイイン</t>
    </rPh>
    <phoneticPr fontId="1"/>
  </si>
  <si>
    <t>㊒</t>
    <phoneticPr fontId="1"/>
  </si>
  <si>
    <t>父</t>
    <rPh sb="0" eb="1">
      <t>チチ</t>
    </rPh>
    <phoneticPr fontId="1"/>
  </si>
  <si>
    <t>04 父</t>
  </si>
  <si>
    <t>船員組合員</t>
    <rPh sb="0" eb="2">
      <t>センイン</t>
    </rPh>
    <rPh sb="2" eb="5">
      <t>クミアイイン</t>
    </rPh>
    <phoneticPr fontId="1"/>
  </si>
  <si>
    <t>一般会計海岸事業工事諸費</t>
    <rPh sb="0" eb="2">
      <t>イッパン</t>
    </rPh>
    <rPh sb="2" eb="4">
      <t>カイケイ</t>
    </rPh>
    <rPh sb="4" eb="6">
      <t>カイガン</t>
    </rPh>
    <rPh sb="6" eb="8">
      <t>ジギョウ</t>
    </rPh>
    <rPh sb="8" eb="10">
      <t>コウジ</t>
    </rPh>
    <rPh sb="10" eb="12">
      <t>ショヒ</t>
    </rPh>
    <phoneticPr fontId="1"/>
  </si>
  <si>
    <t>海岸事業工事</t>
    <rPh sb="0" eb="2">
      <t>ウミギシ</t>
    </rPh>
    <rPh sb="2" eb="4">
      <t>ジギョウ</t>
    </rPh>
    <rPh sb="4" eb="6">
      <t>コウジ</t>
    </rPh>
    <phoneticPr fontId="1"/>
  </si>
  <si>
    <t>(使用不可)農業生物研</t>
    <rPh sb="6" eb="8">
      <t>ノウギョウ</t>
    </rPh>
    <rPh sb="8" eb="11">
      <t>セイブツケン</t>
    </rPh>
    <phoneticPr fontId="1"/>
  </si>
  <si>
    <t>（国）農研機構</t>
    <rPh sb="1" eb="2">
      <t>クニ</t>
    </rPh>
    <rPh sb="3" eb="5">
      <t>ノウケン</t>
    </rPh>
    <rPh sb="5" eb="7">
      <t>キコウ</t>
    </rPh>
    <phoneticPr fontId="1"/>
  </si>
  <si>
    <t>母</t>
    <rPh sb="0" eb="1">
      <t>ハハ</t>
    </rPh>
    <phoneticPr fontId="1"/>
  </si>
  <si>
    <t>05 母</t>
  </si>
  <si>
    <t>船員組合員（短期）</t>
    <rPh sb="0" eb="2">
      <t>センイン</t>
    </rPh>
    <rPh sb="2" eb="5">
      <t>クミアイイン</t>
    </rPh>
    <rPh sb="6" eb="8">
      <t>タンキ</t>
    </rPh>
    <phoneticPr fontId="1"/>
  </si>
  <si>
    <t>食料安定供給特別会計(国営土地)</t>
    <rPh sb="0" eb="2">
      <t>ショクリョウ</t>
    </rPh>
    <rPh sb="2" eb="4">
      <t>アンテイ</t>
    </rPh>
    <rPh sb="4" eb="6">
      <t>キョウキュウ</t>
    </rPh>
    <rPh sb="6" eb="8">
      <t>トクベツ</t>
    </rPh>
    <rPh sb="8" eb="10">
      <t>カイケイ</t>
    </rPh>
    <rPh sb="11" eb="13">
      <t>コクエイ</t>
    </rPh>
    <rPh sb="13" eb="15">
      <t>トチ</t>
    </rPh>
    <phoneticPr fontId="1"/>
  </si>
  <si>
    <t>食料国営土地</t>
    <rPh sb="0" eb="2">
      <t>ショクリョウ</t>
    </rPh>
    <rPh sb="2" eb="4">
      <t>コクエイ</t>
    </rPh>
    <rPh sb="4" eb="6">
      <t>トチ</t>
    </rPh>
    <phoneticPr fontId="1"/>
  </si>
  <si>
    <t>(使用不可)農業環境研</t>
    <rPh sb="6" eb="8">
      <t>ノウギョウ</t>
    </rPh>
    <rPh sb="8" eb="11">
      <t>カンキョウケン</t>
    </rPh>
    <phoneticPr fontId="1"/>
  </si>
  <si>
    <t>（国）農研ｻｲﾀﾏ・生研</t>
    <rPh sb="1" eb="2">
      <t>クニ</t>
    </rPh>
    <rPh sb="3" eb="5">
      <t>ノウケン</t>
    </rPh>
    <rPh sb="10" eb="12">
      <t>セイケン</t>
    </rPh>
    <phoneticPr fontId="1"/>
  </si>
  <si>
    <t>組合員改姓年月日（令和：5）</t>
    <rPh sb="0" eb="3">
      <t>クミアイイン</t>
    </rPh>
    <rPh sb="3" eb="5">
      <t>カイセイ</t>
    </rPh>
    <rPh sb="5" eb="8">
      <t>ネンガッピ</t>
    </rPh>
    <rPh sb="9" eb="11">
      <t>レイワ</t>
    </rPh>
    <phoneticPr fontId="1"/>
  </si>
  <si>
    <t>孫</t>
    <rPh sb="0" eb="1">
      <t>マゴ</t>
    </rPh>
    <phoneticPr fontId="1"/>
  </si>
  <si>
    <t>06 孫</t>
  </si>
  <si>
    <t>その他</t>
    <rPh sb="2" eb="3">
      <t>ホカ</t>
    </rPh>
    <phoneticPr fontId="1"/>
  </si>
  <si>
    <t>食料安定供給特別会計(農産局分)</t>
    <rPh sb="0" eb="2">
      <t>ショクリョウ</t>
    </rPh>
    <rPh sb="2" eb="4">
      <t>アンテイ</t>
    </rPh>
    <rPh sb="4" eb="6">
      <t>キョウキュウ</t>
    </rPh>
    <rPh sb="6" eb="8">
      <t>トクベツ</t>
    </rPh>
    <rPh sb="8" eb="10">
      <t>カイケイ</t>
    </rPh>
    <rPh sb="11" eb="13">
      <t>ノウサン</t>
    </rPh>
    <rPh sb="13" eb="14">
      <t>キョク</t>
    </rPh>
    <rPh sb="14" eb="15">
      <t>ブン</t>
    </rPh>
    <phoneticPr fontId="1"/>
  </si>
  <si>
    <t>食料業務農産</t>
    <rPh sb="0" eb="2">
      <t>ショクリョウ</t>
    </rPh>
    <rPh sb="2" eb="4">
      <t>ギョウム</t>
    </rPh>
    <rPh sb="4" eb="6">
      <t>ノウサン</t>
    </rPh>
    <phoneticPr fontId="1"/>
  </si>
  <si>
    <t>(使用不可)農業共済特会</t>
    <rPh sb="1" eb="3">
      <t>シヨウ</t>
    </rPh>
    <rPh sb="3" eb="5">
      <t>フカ</t>
    </rPh>
    <rPh sb="6" eb="8">
      <t>ノウギョウ</t>
    </rPh>
    <rPh sb="8" eb="10">
      <t>キョウサイ</t>
    </rPh>
    <rPh sb="10" eb="12">
      <t>トッカイ</t>
    </rPh>
    <phoneticPr fontId="1"/>
  </si>
  <si>
    <t>（国）国際農林水産業</t>
    <rPh sb="1" eb="2">
      <t>クニ</t>
    </rPh>
    <rPh sb="3" eb="5">
      <t>コクサイ</t>
    </rPh>
    <rPh sb="5" eb="7">
      <t>ノウリン</t>
    </rPh>
    <rPh sb="7" eb="10">
      <t>スイサンギョウ</t>
    </rPh>
    <phoneticPr fontId="1"/>
  </si>
  <si>
    <t>祖父</t>
    <rPh sb="0" eb="2">
      <t>ソフ</t>
    </rPh>
    <phoneticPr fontId="1"/>
  </si>
  <si>
    <t>07 祖父</t>
  </si>
  <si>
    <t>食料安定供給特別会計(経営局分)</t>
    <rPh sb="0" eb="10">
      <t>ショクリョウアンテイキョウキュウトクベツカイケイ</t>
    </rPh>
    <rPh sb="11" eb="13">
      <t>ケイエイ</t>
    </rPh>
    <rPh sb="13" eb="14">
      <t>キョク</t>
    </rPh>
    <rPh sb="14" eb="15">
      <t>ブン</t>
    </rPh>
    <phoneticPr fontId="1"/>
  </si>
  <si>
    <t>食料業務経営</t>
    <rPh sb="0" eb="2">
      <t>ショクリョウ</t>
    </rPh>
    <rPh sb="2" eb="4">
      <t>ギョウム</t>
    </rPh>
    <rPh sb="4" eb="6">
      <t>ケイエイ</t>
    </rPh>
    <phoneticPr fontId="1"/>
  </si>
  <si>
    <t>(使用不可)漁村漁業特会</t>
    <rPh sb="1" eb="3">
      <t>シヨウ</t>
    </rPh>
    <rPh sb="3" eb="5">
      <t>フカ</t>
    </rPh>
    <phoneticPr fontId="1"/>
  </si>
  <si>
    <t>（独）家畜改良ｾﾝﾀｰ</t>
    <rPh sb="1" eb="2">
      <t>ドク</t>
    </rPh>
    <rPh sb="3" eb="7">
      <t>カチクカイリョウ</t>
    </rPh>
    <phoneticPr fontId="1"/>
  </si>
  <si>
    <t>祖母</t>
    <rPh sb="0" eb="2">
      <t>ソボ</t>
    </rPh>
    <phoneticPr fontId="1"/>
  </si>
  <si>
    <t>08 祖母</t>
  </si>
  <si>
    <t>食料安定供給特別会計(水産庁(漁船再保険))</t>
    <rPh sb="0" eb="10">
      <t>ショクリョウアンテイキョウキュウトクベツカイケイ</t>
    </rPh>
    <rPh sb="11" eb="14">
      <t>スイサンチョウ</t>
    </rPh>
    <rPh sb="15" eb="17">
      <t>ギョセン</t>
    </rPh>
    <rPh sb="17" eb="20">
      <t>サイホケン</t>
    </rPh>
    <phoneticPr fontId="1"/>
  </si>
  <si>
    <t>食料業務漁船</t>
    <rPh sb="0" eb="2">
      <t>ショクリョウ</t>
    </rPh>
    <rPh sb="2" eb="4">
      <t>ギョウム</t>
    </rPh>
    <rPh sb="4" eb="6">
      <t>ギョセン</t>
    </rPh>
    <phoneticPr fontId="1"/>
  </si>
  <si>
    <t>(使用不可)共済職員宿泊</t>
    <rPh sb="1" eb="3">
      <t>シヨウ</t>
    </rPh>
    <rPh sb="3" eb="5">
      <t>フカ</t>
    </rPh>
    <rPh sb="6" eb="8">
      <t>キョウサイ</t>
    </rPh>
    <rPh sb="8" eb="10">
      <t>ショクイン</t>
    </rPh>
    <rPh sb="10" eb="12">
      <t>シュクハク</t>
    </rPh>
    <phoneticPr fontId="1"/>
  </si>
  <si>
    <t>（国）水研機構</t>
    <rPh sb="1" eb="2">
      <t>クニ</t>
    </rPh>
    <rPh sb="3" eb="5">
      <t>スイケン</t>
    </rPh>
    <rPh sb="5" eb="7">
      <t>キコウ</t>
    </rPh>
    <phoneticPr fontId="1"/>
  </si>
  <si>
    <t>組合員生年月日（昭和：3/平成：4/令和：5）</t>
    <rPh sb="0" eb="3">
      <t>クミアイイン</t>
    </rPh>
    <rPh sb="3" eb="5">
      <t>セイネン</t>
    </rPh>
    <rPh sb="5" eb="7">
      <t>ガッピ</t>
    </rPh>
    <rPh sb="8" eb="10">
      <t>ショウワ</t>
    </rPh>
    <rPh sb="13" eb="15">
      <t>ヘイセイ</t>
    </rPh>
    <rPh sb="18" eb="20">
      <t>レイワ</t>
    </rPh>
    <phoneticPr fontId="1"/>
  </si>
  <si>
    <t>兄</t>
    <rPh sb="0" eb="1">
      <t>アニ</t>
    </rPh>
    <phoneticPr fontId="1"/>
  </si>
  <si>
    <t>09 兄</t>
  </si>
  <si>
    <t>食料安定供給特別会計(水産庁(漁業共済))</t>
    <rPh sb="0" eb="10">
      <t>ショクリョウアンテイキョウキュウトクベツカイケイ</t>
    </rPh>
    <rPh sb="11" eb="14">
      <t>スイサンチョウ</t>
    </rPh>
    <rPh sb="15" eb="17">
      <t>ギョギョウ</t>
    </rPh>
    <rPh sb="17" eb="19">
      <t>キョウサイ</t>
    </rPh>
    <phoneticPr fontId="1"/>
  </si>
  <si>
    <t>食料業務漁業</t>
    <rPh sb="0" eb="2">
      <t>ショクリョウ</t>
    </rPh>
    <rPh sb="2" eb="4">
      <t>ギョウム</t>
    </rPh>
    <rPh sb="4" eb="6">
      <t>ギョギョウ</t>
    </rPh>
    <phoneticPr fontId="1"/>
  </si>
  <si>
    <t>(使用不可)共済職員理美</t>
    <rPh sb="1" eb="3">
      <t>シヨウ</t>
    </rPh>
    <rPh sb="3" eb="5">
      <t>フカ</t>
    </rPh>
    <rPh sb="6" eb="8">
      <t>キョウサイ</t>
    </rPh>
    <rPh sb="8" eb="10">
      <t>ショクイン</t>
    </rPh>
    <rPh sb="10" eb="11">
      <t>リ</t>
    </rPh>
    <rPh sb="11" eb="12">
      <t>ビ</t>
    </rPh>
    <phoneticPr fontId="1"/>
  </si>
  <si>
    <t>（独）消費安全技術</t>
    <rPh sb="1" eb="2">
      <t>ドク</t>
    </rPh>
    <rPh sb="3" eb="5">
      <t>ショウヒ</t>
    </rPh>
    <rPh sb="5" eb="7">
      <t>アンゼン</t>
    </rPh>
    <rPh sb="7" eb="9">
      <t>ギジュツ</t>
    </rPh>
    <phoneticPr fontId="1"/>
  </si>
  <si>
    <t>組合員性別（男性：1/女性：2）</t>
    <rPh sb="0" eb="3">
      <t>クミアイイン</t>
    </rPh>
    <rPh sb="3" eb="5">
      <t>セイベツ</t>
    </rPh>
    <rPh sb="6" eb="8">
      <t>ダンセイ</t>
    </rPh>
    <rPh sb="11" eb="13">
      <t>ジョセイ</t>
    </rPh>
    <phoneticPr fontId="1"/>
  </si>
  <si>
    <t>弟</t>
    <rPh sb="0" eb="1">
      <t>オトウト</t>
    </rPh>
    <phoneticPr fontId="1"/>
  </si>
  <si>
    <t>10 弟</t>
  </si>
  <si>
    <t>東日本大震災復興特別会計</t>
    <rPh sb="0" eb="3">
      <t>ヒガシニホン</t>
    </rPh>
    <rPh sb="3" eb="6">
      <t>ダイシンサイ</t>
    </rPh>
    <rPh sb="6" eb="8">
      <t>フッコウ</t>
    </rPh>
    <rPh sb="8" eb="10">
      <t>トクベツ</t>
    </rPh>
    <rPh sb="10" eb="12">
      <t>カイケイ</t>
    </rPh>
    <phoneticPr fontId="1"/>
  </si>
  <si>
    <t>復興特会</t>
    <rPh sb="0" eb="2">
      <t>フッコウ</t>
    </rPh>
    <rPh sb="2" eb="4">
      <t>トッカイ</t>
    </rPh>
    <phoneticPr fontId="1"/>
  </si>
  <si>
    <t>(使用不可)食料業務</t>
    <rPh sb="1" eb="3">
      <t>シヨウ</t>
    </rPh>
    <rPh sb="3" eb="5">
      <t>フカ</t>
    </rPh>
    <rPh sb="6" eb="8">
      <t>ショクリョウ</t>
    </rPh>
    <rPh sb="8" eb="10">
      <t>ギョウム</t>
    </rPh>
    <phoneticPr fontId="1"/>
  </si>
  <si>
    <t>組合員番号（半角数字10桁）</t>
    <rPh sb="0" eb="3">
      <t>クミアイイン</t>
    </rPh>
    <rPh sb="3" eb="5">
      <t>バンゴウ</t>
    </rPh>
    <rPh sb="6" eb="8">
      <t>ハンカク</t>
    </rPh>
    <rPh sb="8" eb="10">
      <t>スウジ</t>
    </rPh>
    <rPh sb="12" eb="13">
      <t>ケタ</t>
    </rPh>
    <phoneticPr fontId="1"/>
  </si>
  <si>
    <t>姉</t>
    <rPh sb="0" eb="1">
      <t>アネ</t>
    </rPh>
    <phoneticPr fontId="1"/>
  </si>
  <si>
    <t>11 姉</t>
  </si>
  <si>
    <t>職員団体専従職員</t>
    <rPh sb="0" eb="2">
      <t>ショクイン</t>
    </rPh>
    <rPh sb="2" eb="4">
      <t>ダンタイ</t>
    </rPh>
    <rPh sb="4" eb="6">
      <t>センジュウ</t>
    </rPh>
    <rPh sb="6" eb="8">
      <t>ショクイン</t>
    </rPh>
    <phoneticPr fontId="1"/>
  </si>
  <si>
    <t>職員団体専従</t>
    <rPh sb="0" eb="2">
      <t>ショクイン</t>
    </rPh>
    <rPh sb="2" eb="4">
      <t>ダンタイ</t>
    </rPh>
    <rPh sb="4" eb="6">
      <t>センジュウ</t>
    </rPh>
    <phoneticPr fontId="1"/>
  </si>
  <si>
    <t>(使用不可)農本（後期）</t>
    <rPh sb="1" eb="3">
      <t>シヨウ</t>
    </rPh>
    <rPh sb="3" eb="5">
      <t>フカ</t>
    </rPh>
    <rPh sb="6" eb="8">
      <t>ノウホン</t>
    </rPh>
    <rPh sb="9" eb="11">
      <t>コウキ</t>
    </rPh>
    <phoneticPr fontId="1"/>
  </si>
  <si>
    <t>長期組合員番号（半角数字9桁）</t>
    <rPh sb="0" eb="2">
      <t>チョウキ</t>
    </rPh>
    <rPh sb="2" eb="5">
      <t>クミアイイン</t>
    </rPh>
    <rPh sb="5" eb="7">
      <t>バンゴウ</t>
    </rPh>
    <rPh sb="8" eb="10">
      <t>ハンカク</t>
    </rPh>
    <rPh sb="10" eb="12">
      <t>スウジ</t>
    </rPh>
    <rPh sb="13" eb="14">
      <t>ケタ</t>
    </rPh>
    <phoneticPr fontId="1"/>
  </si>
  <si>
    <t>妹</t>
    <rPh sb="0" eb="1">
      <t>イモウト</t>
    </rPh>
    <phoneticPr fontId="1"/>
  </si>
  <si>
    <t>12 妹</t>
  </si>
  <si>
    <t>農業・食品産業技術総合研究機構</t>
    <rPh sb="0" eb="2">
      <t>ノウギョウ</t>
    </rPh>
    <rPh sb="3" eb="5">
      <t>ショクヒン</t>
    </rPh>
    <rPh sb="5" eb="7">
      <t>サンギョウ</t>
    </rPh>
    <rPh sb="7" eb="9">
      <t>ギジュツ</t>
    </rPh>
    <rPh sb="9" eb="11">
      <t>ソウゴウ</t>
    </rPh>
    <rPh sb="11" eb="13">
      <t>ケンキュウ</t>
    </rPh>
    <rPh sb="13" eb="15">
      <t>キコウ</t>
    </rPh>
    <phoneticPr fontId="1"/>
  </si>
  <si>
    <t>農業研究機構</t>
    <rPh sb="0" eb="2">
      <t>ノウギョウ</t>
    </rPh>
    <rPh sb="2" eb="4">
      <t>ケンキュウ</t>
    </rPh>
    <rPh sb="4" eb="6">
      <t>キコウ</t>
    </rPh>
    <phoneticPr fontId="1"/>
  </si>
  <si>
    <t>組合員基礎年金番号（半角数字10桁）</t>
    <rPh sb="0" eb="3">
      <t>クミアイイン</t>
    </rPh>
    <rPh sb="3" eb="5">
      <t>キソ</t>
    </rPh>
    <rPh sb="5" eb="7">
      <t>ネンキン</t>
    </rPh>
    <rPh sb="7" eb="9">
      <t>バンゴウ</t>
    </rPh>
    <rPh sb="10" eb="12">
      <t>ハンカク</t>
    </rPh>
    <rPh sb="12" eb="14">
      <t>スウジ</t>
    </rPh>
    <rPh sb="16" eb="17">
      <t>ケタ</t>
    </rPh>
    <phoneticPr fontId="1"/>
  </si>
  <si>
    <t>甥</t>
    <rPh sb="0" eb="1">
      <t>オイ</t>
    </rPh>
    <phoneticPr fontId="1"/>
  </si>
  <si>
    <t>13 甥</t>
  </si>
  <si>
    <t>農業・食品産業技術総合研究機構さいたま研究拠点</t>
    <rPh sb="0" eb="2">
      <t>ノウギョウ</t>
    </rPh>
    <rPh sb="3" eb="5">
      <t>ショクヒン</t>
    </rPh>
    <rPh sb="5" eb="7">
      <t>サンギョウ</t>
    </rPh>
    <rPh sb="7" eb="9">
      <t>ギジュツ</t>
    </rPh>
    <rPh sb="9" eb="11">
      <t>ソウゴウ</t>
    </rPh>
    <rPh sb="11" eb="13">
      <t>ケンキュウ</t>
    </rPh>
    <rPh sb="13" eb="15">
      <t>キコウ</t>
    </rPh>
    <rPh sb="19" eb="21">
      <t>ケンキュウ</t>
    </rPh>
    <rPh sb="21" eb="23">
      <t>キョテン</t>
    </rPh>
    <phoneticPr fontId="1"/>
  </si>
  <si>
    <t>農研さいたま</t>
    <rPh sb="0" eb="2">
      <t>ノウケン</t>
    </rPh>
    <phoneticPr fontId="1"/>
  </si>
  <si>
    <t>組合員資格取得理由</t>
    <rPh sb="0" eb="3">
      <t>クミアイイン</t>
    </rPh>
    <rPh sb="3" eb="5">
      <t>シカク</t>
    </rPh>
    <rPh sb="5" eb="7">
      <t>シュトク</t>
    </rPh>
    <rPh sb="7" eb="9">
      <t>リユウ</t>
    </rPh>
    <phoneticPr fontId="1"/>
  </si>
  <si>
    <t>姪</t>
    <rPh sb="0" eb="1">
      <t>メイ</t>
    </rPh>
    <phoneticPr fontId="1"/>
  </si>
  <si>
    <t>14 姪</t>
  </si>
  <si>
    <t>生物系特定産業技術研究支援センター</t>
    <rPh sb="0" eb="13">
      <t>セイブツケイトクテイサンギョウギジュツケンキュウシエン</t>
    </rPh>
    <phoneticPr fontId="1"/>
  </si>
  <si>
    <t>支援センター</t>
    <rPh sb="0" eb="2">
      <t>シエン</t>
    </rPh>
    <phoneticPr fontId="1"/>
  </si>
  <si>
    <t>組合員資格取得年月日（昭和：3/平成：4/令和：5）</t>
    <rPh sb="0" eb="3">
      <t>クミアイイン</t>
    </rPh>
    <rPh sb="3" eb="5">
      <t>シカク</t>
    </rPh>
    <rPh sb="5" eb="7">
      <t>シュトク</t>
    </rPh>
    <rPh sb="7" eb="10">
      <t>ネンガッピ</t>
    </rPh>
    <rPh sb="11" eb="13">
      <t>ショウワ</t>
    </rPh>
    <rPh sb="16" eb="18">
      <t>ヘイセイ</t>
    </rPh>
    <rPh sb="21" eb="23">
      <t>レイワ</t>
    </rPh>
    <phoneticPr fontId="1"/>
  </si>
  <si>
    <t>夫(内縁)</t>
    <rPh sb="0" eb="1">
      <t>オット</t>
    </rPh>
    <rPh sb="2" eb="4">
      <t>ナイエン</t>
    </rPh>
    <phoneticPr fontId="1"/>
  </si>
  <si>
    <t>15 夫(内縁)</t>
  </si>
  <si>
    <t>水産研究・教育機構(一般)</t>
    <rPh sb="0" eb="2">
      <t>スイサン</t>
    </rPh>
    <rPh sb="2" eb="4">
      <t>ケンキュウ</t>
    </rPh>
    <rPh sb="5" eb="7">
      <t>キョウイク</t>
    </rPh>
    <rPh sb="7" eb="9">
      <t>キコウ</t>
    </rPh>
    <rPh sb="10" eb="12">
      <t>イッパン</t>
    </rPh>
    <phoneticPr fontId="1"/>
  </si>
  <si>
    <t>水研機構一般</t>
    <rPh sb="0" eb="2">
      <t>スイケン</t>
    </rPh>
    <rPh sb="2" eb="4">
      <t>キコウ</t>
    </rPh>
    <rPh sb="4" eb="6">
      <t>イッパン</t>
    </rPh>
    <phoneticPr fontId="1"/>
  </si>
  <si>
    <t>組合員加入年月日（昭和：3/平成：4/令和：5）</t>
    <rPh sb="0" eb="3">
      <t>クミアイイン</t>
    </rPh>
    <rPh sb="3" eb="5">
      <t>カニュウ</t>
    </rPh>
    <rPh sb="5" eb="8">
      <t>ネンガッピ</t>
    </rPh>
    <phoneticPr fontId="1"/>
  </si>
  <si>
    <t>妻(内縁)</t>
    <rPh sb="0" eb="1">
      <t>ツマ</t>
    </rPh>
    <rPh sb="2" eb="4">
      <t>ナイエン</t>
    </rPh>
    <phoneticPr fontId="1"/>
  </si>
  <si>
    <t>16 妻(内縁)</t>
  </si>
  <si>
    <t>水産研究・教育機構(船員)</t>
    <rPh sb="0" eb="2">
      <t>スイサン</t>
    </rPh>
    <rPh sb="2" eb="4">
      <t>ケンキュウ</t>
    </rPh>
    <rPh sb="5" eb="7">
      <t>キョウイク</t>
    </rPh>
    <rPh sb="7" eb="9">
      <t>キコウ</t>
    </rPh>
    <rPh sb="10" eb="12">
      <t>センイン</t>
    </rPh>
    <phoneticPr fontId="1"/>
  </si>
  <si>
    <t>水研機構船員</t>
    <rPh sb="0" eb="2">
      <t>スイケン</t>
    </rPh>
    <rPh sb="2" eb="4">
      <t>キコウ</t>
    </rPh>
    <rPh sb="4" eb="6">
      <t>センイン</t>
    </rPh>
    <phoneticPr fontId="1"/>
  </si>
  <si>
    <t>組合員当初採用年月日（昭和：3/平成：4/令和：5）</t>
    <rPh sb="0" eb="3">
      <t>クミアイイン</t>
    </rPh>
    <rPh sb="3" eb="5">
      <t>トウショ</t>
    </rPh>
    <rPh sb="5" eb="7">
      <t>サイヨウ</t>
    </rPh>
    <rPh sb="7" eb="10">
      <t>ネンガッピ</t>
    </rPh>
    <phoneticPr fontId="1"/>
  </si>
  <si>
    <t>曾祖父母</t>
    <rPh sb="0" eb="4">
      <t>ソウソフボ</t>
    </rPh>
    <phoneticPr fontId="1"/>
  </si>
  <si>
    <t>17 曾祖父母</t>
  </si>
  <si>
    <t>国際農林水産業研究センター</t>
    <rPh sb="0" eb="9">
      <t>コクサイノウリンスイサンギョウケンキュウ</t>
    </rPh>
    <phoneticPr fontId="1"/>
  </si>
  <si>
    <t>国際農水研セ</t>
    <rPh sb="0" eb="2">
      <t>コクサイ</t>
    </rPh>
    <rPh sb="2" eb="3">
      <t>ノウ</t>
    </rPh>
    <rPh sb="3" eb="5">
      <t>スイケン</t>
    </rPh>
    <phoneticPr fontId="1"/>
  </si>
  <si>
    <t>所属部局課（所属所コード半角数字3桁）</t>
    <rPh sb="0" eb="2">
      <t>ショゾク</t>
    </rPh>
    <rPh sb="2" eb="4">
      <t>ブキョク</t>
    </rPh>
    <rPh sb="4" eb="5">
      <t>カ</t>
    </rPh>
    <rPh sb="6" eb="9">
      <t>ショゾクショ</t>
    </rPh>
    <rPh sb="12" eb="14">
      <t>ハンカク</t>
    </rPh>
    <rPh sb="14" eb="16">
      <t>スウジ</t>
    </rPh>
    <rPh sb="17" eb="18">
      <t>ケタ</t>
    </rPh>
    <phoneticPr fontId="1"/>
  </si>
  <si>
    <t>養子</t>
    <rPh sb="0" eb="2">
      <t>ヨウシ</t>
    </rPh>
    <phoneticPr fontId="1"/>
  </si>
  <si>
    <t>20 養子</t>
  </si>
  <si>
    <t>家畜改良センター</t>
    <rPh sb="0" eb="4">
      <t>カチクカイリョウ</t>
    </rPh>
    <phoneticPr fontId="1"/>
  </si>
  <si>
    <t>家畜改良セ</t>
    <rPh sb="0" eb="4">
      <t>カチクカイリョウ</t>
    </rPh>
    <phoneticPr fontId="1"/>
  </si>
  <si>
    <t>組合員住所ー郵便番号</t>
    <rPh sb="0" eb="3">
      <t>クミアイイン</t>
    </rPh>
    <rPh sb="3" eb="5">
      <t>ジュウショ</t>
    </rPh>
    <rPh sb="6" eb="8">
      <t>ユウビン</t>
    </rPh>
    <rPh sb="8" eb="10">
      <t>バンゴウ</t>
    </rPh>
    <phoneticPr fontId="1"/>
  </si>
  <si>
    <t>義父</t>
    <rPh sb="0" eb="2">
      <t>ギフ</t>
    </rPh>
    <phoneticPr fontId="1"/>
  </si>
  <si>
    <t>21 義父</t>
  </si>
  <si>
    <t>農林水産消費安全技術センター</t>
    <rPh sb="0" eb="10">
      <t>ノウリンスイサンショウヒアンゼンギジュツ</t>
    </rPh>
    <phoneticPr fontId="1"/>
  </si>
  <si>
    <t>消費安全セ</t>
    <rPh sb="0" eb="2">
      <t>ショウヒ</t>
    </rPh>
    <rPh sb="2" eb="4">
      <t>アンゼン</t>
    </rPh>
    <phoneticPr fontId="1"/>
  </si>
  <si>
    <t>組合員住所ー住所１</t>
    <rPh sb="0" eb="3">
      <t>クミアイイン</t>
    </rPh>
    <rPh sb="3" eb="5">
      <t>ジュウショ</t>
    </rPh>
    <rPh sb="6" eb="8">
      <t>ジュウショ</t>
    </rPh>
    <phoneticPr fontId="1"/>
  </si>
  <si>
    <t>義母</t>
    <rPh sb="0" eb="2">
      <t>ギボ</t>
    </rPh>
    <phoneticPr fontId="1"/>
  </si>
  <si>
    <t>22 義母</t>
  </si>
  <si>
    <t>共済組合職員(貸付経理)</t>
    <rPh sb="0" eb="2">
      <t>キョウサイ</t>
    </rPh>
    <rPh sb="2" eb="4">
      <t>クミアイ</t>
    </rPh>
    <rPh sb="4" eb="6">
      <t>ショクイン</t>
    </rPh>
    <rPh sb="7" eb="9">
      <t>カシツケ</t>
    </rPh>
    <rPh sb="9" eb="11">
      <t>ケイリ</t>
    </rPh>
    <phoneticPr fontId="1"/>
  </si>
  <si>
    <t>共済職員貸付</t>
    <rPh sb="0" eb="2">
      <t>キョウサイ</t>
    </rPh>
    <rPh sb="2" eb="4">
      <t>ショクイン</t>
    </rPh>
    <rPh sb="4" eb="6">
      <t>カシツケ</t>
    </rPh>
    <phoneticPr fontId="1"/>
  </si>
  <si>
    <t>99 その他</t>
  </si>
  <si>
    <t>共済組合職員(保健経理)</t>
    <rPh sb="0" eb="2">
      <t>キョウサイ</t>
    </rPh>
    <rPh sb="2" eb="4">
      <t>クミアイ</t>
    </rPh>
    <rPh sb="4" eb="6">
      <t>ショクイン</t>
    </rPh>
    <rPh sb="7" eb="9">
      <t>ホケン</t>
    </rPh>
    <rPh sb="9" eb="11">
      <t>ケイリ</t>
    </rPh>
    <phoneticPr fontId="1"/>
  </si>
  <si>
    <t>共済職員保健</t>
    <rPh sb="0" eb="2">
      <t>キョウサイ</t>
    </rPh>
    <rPh sb="2" eb="4">
      <t>ショクイン</t>
    </rPh>
    <rPh sb="4" eb="6">
      <t>ホケン</t>
    </rPh>
    <phoneticPr fontId="1"/>
  </si>
  <si>
    <t>組合員住所ー住所２</t>
    <rPh sb="0" eb="3">
      <t>クミアイイン</t>
    </rPh>
    <rPh sb="3" eb="5">
      <t>ジュウショ</t>
    </rPh>
    <rPh sb="6" eb="8">
      <t>ジュウショ</t>
    </rPh>
    <phoneticPr fontId="1"/>
  </si>
  <si>
    <t>組合員住所２（フリガナ）</t>
    <rPh sb="0" eb="3">
      <t>クミアイイン</t>
    </rPh>
    <rPh sb="3" eb="5">
      <t>ジュウショ</t>
    </rPh>
    <phoneticPr fontId="1"/>
  </si>
  <si>
    <t>一般会計農林水産省本省(一般)(短期)</t>
    <rPh sb="0" eb="2">
      <t>イッパン</t>
    </rPh>
    <rPh sb="2" eb="4">
      <t>カイケイ</t>
    </rPh>
    <rPh sb="4" eb="6">
      <t>ノウリン</t>
    </rPh>
    <rPh sb="6" eb="9">
      <t>スイサンショウ</t>
    </rPh>
    <rPh sb="9" eb="11">
      <t>ホンショウ</t>
    </rPh>
    <rPh sb="12" eb="14">
      <t>イッパン</t>
    </rPh>
    <rPh sb="16" eb="18">
      <t>タンキ</t>
    </rPh>
    <phoneticPr fontId="1"/>
  </si>
  <si>
    <t>農本一般（短</t>
    <rPh sb="0" eb="2">
      <t>ノウホン</t>
    </rPh>
    <rPh sb="2" eb="4">
      <t>イッパン</t>
    </rPh>
    <rPh sb="5" eb="6">
      <t>タン</t>
    </rPh>
    <phoneticPr fontId="1"/>
  </si>
  <si>
    <t>組合員住所ー住所３</t>
    <rPh sb="0" eb="3">
      <t>クミアイイン</t>
    </rPh>
    <rPh sb="3" eb="5">
      <t>ジュウショ</t>
    </rPh>
    <rPh sb="6" eb="8">
      <t>ジュウショ</t>
    </rPh>
    <phoneticPr fontId="1"/>
  </si>
  <si>
    <t>一般会計農林水産省本省(船員)(短期)</t>
    <rPh sb="0" eb="2">
      <t>イッパン</t>
    </rPh>
    <rPh sb="2" eb="4">
      <t>カイケイ</t>
    </rPh>
    <rPh sb="4" eb="6">
      <t>ノウリン</t>
    </rPh>
    <rPh sb="6" eb="9">
      <t>スイサンショウ</t>
    </rPh>
    <rPh sb="9" eb="11">
      <t>ホンショウ</t>
    </rPh>
    <rPh sb="12" eb="14">
      <t>センイン</t>
    </rPh>
    <rPh sb="16" eb="18">
      <t>タンキ</t>
    </rPh>
    <phoneticPr fontId="1"/>
  </si>
  <si>
    <t>農本船員（短</t>
    <rPh sb="0" eb="2">
      <t>ノウホン</t>
    </rPh>
    <rPh sb="2" eb="4">
      <t>センイン</t>
    </rPh>
    <rPh sb="5" eb="6">
      <t>タン</t>
    </rPh>
    <phoneticPr fontId="1"/>
  </si>
  <si>
    <t>組合員住所３（フリガナ）</t>
    <rPh sb="0" eb="3">
      <t>クミアイイン</t>
    </rPh>
    <rPh sb="3" eb="5">
      <t>ジュウショ</t>
    </rPh>
    <phoneticPr fontId="1"/>
  </si>
  <si>
    <t>一般会計農業農村整備事業工事諸費(短期)</t>
    <rPh sb="0" eb="2">
      <t>イッパン</t>
    </rPh>
    <rPh sb="2" eb="4">
      <t>カイケイ</t>
    </rPh>
    <rPh sb="4" eb="6">
      <t>ノウギョウ</t>
    </rPh>
    <rPh sb="6" eb="8">
      <t>ノウソン</t>
    </rPh>
    <rPh sb="8" eb="10">
      <t>セイビ</t>
    </rPh>
    <rPh sb="10" eb="12">
      <t>ジギョウ</t>
    </rPh>
    <rPh sb="12" eb="14">
      <t>コウジ</t>
    </rPh>
    <rPh sb="14" eb="16">
      <t>ショヒ</t>
    </rPh>
    <rPh sb="17" eb="19">
      <t>タンキ</t>
    </rPh>
    <phoneticPr fontId="1"/>
  </si>
  <si>
    <t>農農工事（短</t>
    <rPh sb="0" eb="1">
      <t>ノウ</t>
    </rPh>
    <rPh sb="1" eb="2">
      <t>ノウ</t>
    </rPh>
    <rPh sb="2" eb="4">
      <t>コウジ</t>
    </rPh>
    <rPh sb="5" eb="6">
      <t>タン</t>
    </rPh>
    <phoneticPr fontId="1"/>
  </si>
  <si>
    <t>組合員転居年月日（令和：5）</t>
    <rPh sb="0" eb="3">
      <t>クミアイイン</t>
    </rPh>
    <rPh sb="3" eb="5">
      <t>テンキョ</t>
    </rPh>
    <rPh sb="5" eb="8">
      <t>ネンガッピ</t>
    </rPh>
    <rPh sb="9" eb="11">
      <t>レイワ</t>
    </rPh>
    <phoneticPr fontId="1"/>
  </si>
  <si>
    <t>一般会計農業農村整備事業調査諸費(短期)</t>
    <rPh sb="0" eb="2">
      <t>イッパン</t>
    </rPh>
    <rPh sb="2" eb="4">
      <t>カイケイ</t>
    </rPh>
    <rPh sb="4" eb="6">
      <t>ノウギョウ</t>
    </rPh>
    <rPh sb="6" eb="8">
      <t>ノウソン</t>
    </rPh>
    <rPh sb="8" eb="10">
      <t>セイビ</t>
    </rPh>
    <rPh sb="10" eb="12">
      <t>ジギョウ</t>
    </rPh>
    <rPh sb="12" eb="14">
      <t>チョウサ</t>
    </rPh>
    <rPh sb="14" eb="16">
      <t>ショヒ</t>
    </rPh>
    <rPh sb="17" eb="19">
      <t>タンキ</t>
    </rPh>
    <phoneticPr fontId="1"/>
  </si>
  <si>
    <t>農農調査（短</t>
    <rPh sb="0" eb="1">
      <t>ノウ</t>
    </rPh>
    <rPh sb="1" eb="2">
      <t>ノウ</t>
    </rPh>
    <rPh sb="2" eb="4">
      <t>チョウサ</t>
    </rPh>
    <rPh sb="5" eb="6">
      <t>タン</t>
    </rPh>
    <phoneticPr fontId="1"/>
  </si>
  <si>
    <t>組合員・被扶養者の転居状況（組合員のみ転居：1/組合員被扶養者転居：2/被扶養者のみ転居：3）</t>
    <rPh sb="0" eb="3">
      <t>クミアイイン</t>
    </rPh>
    <rPh sb="4" eb="8">
      <t>ヒフヨウシャ</t>
    </rPh>
    <rPh sb="9" eb="11">
      <t>テンキョ</t>
    </rPh>
    <rPh sb="11" eb="13">
      <t>ジョウキョウ</t>
    </rPh>
    <rPh sb="14" eb="17">
      <t>クミアイイン</t>
    </rPh>
    <rPh sb="19" eb="21">
      <t>テンキョ</t>
    </rPh>
    <rPh sb="24" eb="27">
      <t>クミアイイン</t>
    </rPh>
    <rPh sb="27" eb="31">
      <t>ヒフヨウシャ</t>
    </rPh>
    <rPh sb="31" eb="33">
      <t>テンキョ</t>
    </rPh>
    <rPh sb="36" eb="40">
      <t>ヒフヨウシャ</t>
    </rPh>
    <rPh sb="42" eb="44">
      <t>テンキョ</t>
    </rPh>
    <phoneticPr fontId="1"/>
  </si>
  <si>
    <t>一般会計海岸事業工事諸費(短期)</t>
    <rPh sb="0" eb="2">
      <t>イッパン</t>
    </rPh>
    <rPh sb="2" eb="4">
      <t>カイケイ</t>
    </rPh>
    <rPh sb="4" eb="6">
      <t>カイガン</t>
    </rPh>
    <rPh sb="6" eb="8">
      <t>ジギョウ</t>
    </rPh>
    <rPh sb="8" eb="10">
      <t>コウジ</t>
    </rPh>
    <rPh sb="10" eb="12">
      <t>ショヒ</t>
    </rPh>
    <rPh sb="13" eb="15">
      <t>タンキ</t>
    </rPh>
    <phoneticPr fontId="1"/>
  </si>
  <si>
    <t>海岸事業（短</t>
    <rPh sb="0" eb="2">
      <t>ウミギシ</t>
    </rPh>
    <rPh sb="2" eb="4">
      <t>ジギョウ</t>
    </rPh>
    <rPh sb="5" eb="6">
      <t>タン</t>
    </rPh>
    <phoneticPr fontId="1"/>
  </si>
  <si>
    <t>金融機関コード（銀行コード半角数字4桁、支店コード半角数字3桁）</t>
    <rPh sb="0" eb="2">
      <t>キンユウ</t>
    </rPh>
    <rPh sb="2" eb="4">
      <t>キカン</t>
    </rPh>
    <rPh sb="8" eb="10">
      <t>ギンコウ</t>
    </rPh>
    <rPh sb="13" eb="15">
      <t>ハンカク</t>
    </rPh>
    <rPh sb="15" eb="17">
      <t>スウジ</t>
    </rPh>
    <rPh sb="18" eb="19">
      <t>ケタ</t>
    </rPh>
    <rPh sb="20" eb="22">
      <t>シテン</t>
    </rPh>
    <rPh sb="25" eb="27">
      <t>ハンカク</t>
    </rPh>
    <rPh sb="27" eb="29">
      <t>スウジ</t>
    </rPh>
    <rPh sb="30" eb="31">
      <t>ケタ</t>
    </rPh>
    <phoneticPr fontId="1"/>
  </si>
  <si>
    <t>食料安定供給特別会計(国営土地)(短期)</t>
    <rPh sb="0" eb="2">
      <t>ショクリョウ</t>
    </rPh>
    <rPh sb="2" eb="4">
      <t>アンテイ</t>
    </rPh>
    <rPh sb="4" eb="6">
      <t>キョウキュウ</t>
    </rPh>
    <rPh sb="6" eb="8">
      <t>トクベツ</t>
    </rPh>
    <rPh sb="8" eb="10">
      <t>カイケイ</t>
    </rPh>
    <rPh sb="11" eb="13">
      <t>コクエイ</t>
    </rPh>
    <rPh sb="13" eb="15">
      <t>トチ</t>
    </rPh>
    <rPh sb="17" eb="19">
      <t>タンキ</t>
    </rPh>
    <phoneticPr fontId="1"/>
  </si>
  <si>
    <t>食料国営（短</t>
    <rPh sb="0" eb="2">
      <t>ショクリョウ</t>
    </rPh>
    <rPh sb="2" eb="4">
      <t>コクエイ</t>
    </rPh>
    <rPh sb="5" eb="6">
      <t>タン</t>
    </rPh>
    <phoneticPr fontId="1"/>
  </si>
  <si>
    <t>金融機関名称（銀行名、支店名）</t>
    <rPh sb="0" eb="2">
      <t>キンユウ</t>
    </rPh>
    <rPh sb="2" eb="4">
      <t>キカン</t>
    </rPh>
    <rPh sb="4" eb="6">
      <t>メイショウ</t>
    </rPh>
    <rPh sb="7" eb="10">
      <t>ギンコウメイ</t>
    </rPh>
    <rPh sb="11" eb="14">
      <t>シテンメイ</t>
    </rPh>
    <phoneticPr fontId="1"/>
  </si>
  <si>
    <t>食料安定供給特別会計(農産局分)(短期)</t>
    <rPh sb="0" eb="2">
      <t>ショクリョウ</t>
    </rPh>
    <rPh sb="2" eb="4">
      <t>アンテイ</t>
    </rPh>
    <rPh sb="4" eb="6">
      <t>キョウキュウ</t>
    </rPh>
    <rPh sb="6" eb="8">
      <t>トクベツ</t>
    </rPh>
    <rPh sb="8" eb="10">
      <t>カイケイ</t>
    </rPh>
    <rPh sb="11" eb="13">
      <t>ノウサン</t>
    </rPh>
    <rPh sb="13" eb="14">
      <t>キョク</t>
    </rPh>
    <rPh sb="14" eb="15">
      <t>ブン</t>
    </rPh>
    <rPh sb="17" eb="19">
      <t>タンキ</t>
    </rPh>
    <phoneticPr fontId="1"/>
  </si>
  <si>
    <t>食料農産（短</t>
    <rPh sb="0" eb="2">
      <t>ショクリョウ</t>
    </rPh>
    <rPh sb="2" eb="4">
      <t>ノウサン</t>
    </rPh>
    <rPh sb="5" eb="6">
      <t>タン</t>
    </rPh>
    <phoneticPr fontId="1"/>
  </si>
  <si>
    <t>食料安定供給特別会計(経営局分)(短期)</t>
    <rPh sb="0" eb="10">
      <t>ショクリョウアンテイキョウキュウトクベツカイケイ</t>
    </rPh>
    <rPh sb="11" eb="13">
      <t>ケイエイ</t>
    </rPh>
    <rPh sb="13" eb="14">
      <t>キョク</t>
    </rPh>
    <rPh sb="14" eb="15">
      <t>ブン</t>
    </rPh>
    <rPh sb="17" eb="19">
      <t>タンキ</t>
    </rPh>
    <phoneticPr fontId="1"/>
  </si>
  <si>
    <t>食料経営（短</t>
    <rPh sb="0" eb="2">
      <t>ショクリョウ</t>
    </rPh>
    <rPh sb="2" eb="4">
      <t>ケイエイ</t>
    </rPh>
    <rPh sb="5" eb="6">
      <t>タン</t>
    </rPh>
    <phoneticPr fontId="1"/>
  </si>
  <si>
    <t>食料安定供給特別会計(水産庁(漁船再保険))(短期)</t>
    <rPh sb="0" eb="10">
      <t>ショクリョウアンテイキョウキュウトクベツカイケイ</t>
    </rPh>
    <rPh sb="11" eb="14">
      <t>スイサンチョウ</t>
    </rPh>
    <rPh sb="15" eb="17">
      <t>ギョセン</t>
    </rPh>
    <rPh sb="17" eb="20">
      <t>サイホケン</t>
    </rPh>
    <rPh sb="23" eb="25">
      <t>タンキ</t>
    </rPh>
    <phoneticPr fontId="1"/>
  </si>
  <si>
    <t>食料漁船（短</t>
    <rPh sb="0" eb="2">
      <t>ショクリョウ</t>
    </rPh>
    <rPh sb="2" eb="4">
      <t>ギョセン</t>
    </rPh>
    <rPh sb="5" eb="6">
      <t>タン</t>
    </rPh>
    <phoneticPr fontId="1"/>
  </si>
  <si>
    <t>口座名義人（フリガナ）</t>
    <rPh sb="0" eb="2">
      <t>コウザ</t>
    </rPh>
    <rPh sb="2" eb="5">
      <t>メイギニン</t>
    </rPh>
    <phoneticPr fontId="1"/>
  </si>
  <si>
    <t>食料安定供給特別会計(水産庁(漁業共済))(短期)</t>
    <rPh sb="0" eb="10">
      <t>ショクリョウアンテイキョウキュウトクベツカイケイ</t>
    </rPh>
    <rPh sb="11" eb="14">
      <t>スイサンチョウ</t>
    </rPh>
    <rPh sb="15" eb="17">
      <t>ギョギョウ</t>
    </rPh>
    <rPh sb="17" eb="19">
      <t>キョウサイ</t>
    </rPh>
    <rPh sb="22" eb="24">
      <t>タンキ</t>
    </rPh>
    <phoneticPr fontId="1"/>
  </si>
  <si>
    <t>食料漁業（短</t>
    <rPh sb="0" eb="2">
      <t>ショクリョウ</t>
    </rPh>
    <rPh sb="2" eb="4">
      <t>ギョギョウ</t>
    </rPh>
    <rPh sb="5" eb="6">
      <t>タン</t>
    </rPh>
    <phoneticPr fontId="1"/>
  </si>
  <si>
    <t>東日本大震災復興特別会計(短期)</t>
    <rPh sb="0" eb="3">
      <t>ヒガシニホン</t>
    </rPh>
    <rPh sb="3" eb="6">
      <t>ダイシンサイ</t>
    </rPh>
    <rPh sb="6" eb="8">
      <t>フッコウ</t>
    </rPh>
    <rPh sb="8" eb="10">
      <t>トクベツ</t>
    </rPh>
    <rPh sb="10" eb="12">
      <t>カイケイ</t>
    </rPh>
    <rPh sb="13" eb="15">
      <t>タンキ</t>
    </rPh>
    <phoneticPr fontId="1"/>
  </si>
  <si>
    <t>復興特会（短</t>
    <rPh sb="0" eb="2">
      <t>フッコウ</t>
    </rPh>
    <rPh sb="2" eb="4">
      <t>トッカイ</t>
    </rPh>
    <rPh sb="5" eb="6">
      <t>タン</t>
    </rPh>
    <phoneticPr fontId="1"/>
  </si>
  <si>
    <t>①被扶養者申請理由（認定：1/変更：2/取消：3）</t>
    <rPh sb="1" eb="5">
      <t>ヒフヨウシャ</t>
    </rPh>
    <rPh sb="5" eb="7">
      <t>シンセイ</t>
    </rPh>
    <rPh sb="7" eb="9">
      <t>リユウ</t>
    </rPh>
    <rPh sb="10" eb="12">
      <t>ニンテイ</t>
    </rPh>
    <rPh sb="15" eb="17">
      <t>ヘンコウ</t>
    </rPh>
    <rPh sb="20" eb="22">
      <t>トリケシ</t>
    </rPh>
    <phoneticPr fontId="1"/>
  </si>
  <si>
    <t>農業・食品産業技術総合研究機構(短期)</t>
    <rPh sb="0" eb="2">
      <t>ノウギョウ</t>
    </rPh>
    <rPh sb="3" eb="5">
      <t>ショクヒン</t>
    </rPh>
    <rPh sb="5" eb="7">
      <t>サンギョウ</t>
    </rPh>
    <rPh sb="7" eb="9">
      <t>ギジュツ</t>
    </rPh>
    <rPh sb="9" eb="11">
      <t>ソウゴウ</t>
    </rPh>
    <rPh sb="11" eb="13">
      <t>ケンキュウ</t>
    </rPh>
    <rPh sb="13" eb="15">
      <t>キコウ</t>
    </rPh>
    <rPh sb="16" eb="18">
      <t>タンキ</t>
    </rPh>
    <phoneticPr fontId="1"/>
  </si>
  <si>
    <t>農研機構（短</t>
    <rPh sb="0" eb="1">
      <t>ノウ</t>
    </rPh>
    <rPh sb="2" eb="4">
      <t>キコウ</t>
    </rPh>
    <rPh sb="5" eb="6">
      <t>タン</t>
    </rPh>
    <phoneticPr fontId="1"/>
  </si>
  <si>
    <t>①認定・取消年月日（令和：5）</t>
    <rPh sb="1" eb="3">
      <t>ニンテイ</t>
    </rPh>
    <rPh sb="4" eb="6">
      <t>トリケシ</t>
    </rPh>
    <rPh sb="6" eb="9">
      <t>ネンガッピ</t>
    </rPh>
    <rPh sb="10" eb="12">
      <t>レイワ</t>
    </rPh>
    <phoneticPr fontId="1"/>
  </si>
  <si>
    <t>農業・食品産業技術総合研究機構さいたま研究拠点 (短期)</t>
    <rPh sb="0" eb="2">
      <t>ノウギョウ</t>
    </rPh>
    <rPh sb="3" eb="5">
      <t>ショクヒン</t>
    </rPh>
    <rPh sb="5" eb="7">
      <t>サンギョウ</t>
    </rPh>
    <rPh sb="7" eb="9">
      <t>ギジュツ</t>
    </rPh>
    <rPh sb="9" eb="11">
      <t>ソウゴウ</t>
    </rPh>
    <rPh sb="11" eb="13">
      <t>ケンキュウ</t>
    </rPh>
    <rPh sb="13" eb="15">
      <t>キコウ</t>
    </rPh>
    <rPh sb="19" eb="21">
      <t>ケンキュウ</t>
    </rPh>
    <rPh sb="21" eb="23">
      <t>キョテン</t>
    </rPh>
    <rPh sb="25" eb="27">
      <t>タンキ</t>
    </rPh>
    <phoneticPr fontId="1"/>
  </si>
  <si>
    <t>農研さい（短</t>
    <rPh sb="0" eb="2">
      <t>ノウケン</t>
    </rPh>
    <rPh sb="5" eb="6">
      <t>タン</t>
    </rPh>
    <phoneticPr fontId="1"/>
  </si>
  <si>
    <t>①資格喪失証明書の発行希望（有：1/無：2）</t>
    <rPh sb="14" eb="15">
      <t>アリ</t>
    </rPh>
    <rPh sb="18" eb="19">
      <t>ナシ</t>
    </rPh>
    <phoneticPr fontId="1"/>
  </si>
  <si>
    <t>生物系特定産業技術研究支援センター(短期)</t>
    <rPh sb="0" eb="13">
      <t>セイブツケイトクテイサンギョウギジュツケンキュウシエン</t>
    </rPh>
    <rPh sb="18" eb="20">
      <t>タンキ</t>
    </rPh>
    <phoneticPr fontId="1"/>
  </si>
  <si>
    <t>支援セ（短</t>
    <rPh sb="0" eb="2">
      <t>シエン</t>
    </rPh>
    <rPh sb="4" eb="5">
      <t>タン</t>
    </rPh>
    <phoneticPr fontId="1"/>
  </si>
  <si>
    <t>①被扶養者認定・取消理由</t>
    <rPh sb="1" eb="5">
      <t>ヒフヨウシャ</t>
    </rPh>
    <rPh sb="5" eb="7">
      <t>ニンテイ</t>
    </rPh>
    <rPh sb="8" eb="10">
      <t>トリケシ</t>
    </rPh>
    <rPh sb="10" eb="12">
      <t>リユウ</t>
    </rPh>
    <phoneticPr fontId="1"/>
  </si>
  <si>
    <t>水産研究・教育機構(一般)(短期)</t>
    <rPh sb="0" eb="2">
      <t>スイサン</t>
    </rPh>
    <rPh sb="2" eb="4">
      <t>ケンキュウ</t>
    </rPh>
    <rPh sb="5" eb="7">
      <t>キョウイク</t>
    </rPh>
    <rPh sb="7" eb="9">
      <t>キコウ</t>
    </rPh>
    <rPh sb="10" eb="12">
      <t>イッパン</t>
    </rPh>
    <rPh sb="14" eb="16">
      <t>タンキ</t>
    </rPh>
    <phoneticPr fontId="1"/>
  </si>
  <si>
    <t>水研機一（短</t>
    <rPh sb="0" eb="2">
      <t>スイケン</t>
    </rPh>
    <rPh sb="2" eb="3">
      <t>キ</t>
    </rPh>
    <rPh sb="3" eb="4">
      <t>イチ</t>
    </rPh>
    <rPh sb="5" eb="6">
      <t>タン</t>
    </rPh>
    <phoneticPr fontId="1"/>
  </si>
  <si>
    <t>①被扶養配偶者（はい：1/いいえ：2）</t>
    <rPh sb="1" eb="4">
      <t>ヒフヨウ</t>
    </rPh>
    <rPh sb="4" eb="7">
      <t>ハイグウシャ</t>
    </rPh>
    <phoneticPr fontId="1"/>
  </si>
  <si>
    <t>水産研究・教育機構(船員)(短期)</t>
    <rPh sb="0" eb="2">
      <t>スイサン</t>
    </rPh>
    <rPh sb="2" eb="4">
      <t>ケンキュウ</t>
    </rPh>
    <rPh sb="5" eb="7">
      <t>キョウイク</t>
    </rPh>
    <rPh sb="7" eb="9">
      <t>キコウ</t>
    </rPh>
    <rPh sb="10" eb="12">
      <t>センイン</t>
    </rPh>
    <rPh sb="14" eb="16">
      <t>タンキ</t>
    </rPh>
    <phoneticPr fontId="1"/>
  </si>
  <si>
    <t>水研機船（短</t>
    <rPh sb="0" eb="2">
      <t>スイケン</t>
    </rPh>
    <rPh sb="2" eb="3">
      <t>キ</t>
    </rPh>
    <rPh sb="5" eb="6">
      <t>タン</t>
    </rPh>
    <phoneticPr fontId="1"/>
  </si>
  <si>
    <t>①外国籍（はい：1/いいえ：2）</t>
    <rPh sb="1" eb="4">
      <t>ガイコクセキ</t>
    </rPh>
    <phoneticPr fontId="1"/>
  </si>
  <si>
    <t>国際農林水産業研究センター(短期)</t>
    <rPh sb="0" eb="9">
      <t>コクサイノウリンスイサンギョウケンキュウ</t>
    </rPh>
    <rPh sb="14" eb="16">
      <t>タンキ</t>
    </rPh>
    <phoneticPr fontId="1"/>
  </si>
  <si>
    <t>国際農セ（短</t>
    <rPh sb="0" eb="2">
      <t>コクサイ</t>
    </rPh>
    <rPh sb="2" eb="3">
      <t>ノウ</t>
    </rPh>
    <rPh sb="5" eb="6">
      <t>タン</t>
    </rPh>
    <phoneticPr fontId="1"/>
  </si>
  <si>
    <t>①扶養親族の認定の有無（有：1/無：2/㊒：3）</t>
    <rPh sb="1" eb="3">
      <t>フヨウ</t>
    </rPh>
    <rPh sb="3" eb="5">
      <t>シンゾク</t>
    </rPh>
    <rPh sb="6" eb="8">
      <t>ニンテイ</t>
    </rPh>
    <rPh sb="9" eb="11">
      <t>ウム</t>
    </rPh>
    <phoneticPr fontId="1"/>
  </si>
  <si>
    <t>家畜改良センター(短期)</t>
    <rPh sb="0" eb="4">
      <t>カチクカイリョウ</t>
    </rPh>
    <rPh sb="9" eb="11">
      <t>タンキ</t>
    </rPh>
    <phoneticPr fontId="1"/>
  </si>
  <si>
    <t>家畜改セ（短</t>
    <rPh sb="0" eb="2">
      <t>カチク</t>
    </rPh>
    <rPh sb="2" eb="3">
      <t>カイ</t>
    </rPh>
    <rPh sb="5" eb="6">
      <t>タン</t>
    </rPh>
    <phoneticPr fontId="1"/>
  </si>
  <si>
    <t>①被扶養者氏名（漢字）</t>
    <rPh sb="1" eb="5">
      <t>ヒフヨウシャ</t>
    </rPh>
    <rPh sb="5" eb="7">
      <t>シメイ</t>
    </rPh>
    <rPh sb="8" eb="10">
      <t>カンジ</t>
    </rPh>
    <phoneticPr fontId="1"/>
  </si>
  <si>
    <t>農林水産消費安全技術センター(短期)</t>
    <rPh sb="0" eb="10">
      <t>ノウリンスイサンショウヒアンゼンギジュツ</t>
    </rPh>
    <rPh sb="15" eb="17">
      <t>タンキ</t>
    </rPh>
    <phoneticPr fontId="1"/>
  </si>
  <si>
    <t>消費安セ（短</t>
    <rPh sb="0" eb="2">
      <t>ショウヒ</t>
    </rPh>
    <rPh sb="2" eb="3">
      <t>ヤス</t>
    </rPh>
    <rPh sb="5" eb="6">
      <t>タン</t>
    </rPh>
    <phoneticPr fontId="1"/>
  </si>
  <si>
    <t>①被扶養者氏名（フリガナ）</t>
    <rPh sb="1" eb="5">
      <t>ヒフヨウシャ</t>
    </rPh>
    <rPh sb="5" eb="7">
      <t>シメイ</t>
    </rPh>
    <phoneticPr fontId="1"/>
  </si>
  <si>
    <t>共済組合職員(貸付経理)(短期)</t>
    <rPh sb="0" eb="2">
      <t>キョウサイ</t>
    </rPh>
    <rPh sb="2" eb="4">
      <t>クミアイ</t>
    </rPh>
    <rPh sb="4" eb="6">
      <t>ショクイン</t>
    </rPh>
    <rPh sb="7" eb="9">
      <t>カシツケ</t>
    </rPh>
    <rPh sb="9" eb="11">
      <t>ケイリ</t>
    </rPh>
    <rPh sb="13" eb="15">
      <t>タンキ</t>
    </rPh>
    <phoneticPr fontId="1"/>
  </si>
  <si>
    <t>共済貸付（短</t>
    <rPh sb="0" eb="2">
      <t>キョウサイ</t>
    </rPh>
    <rPh sb="2" eb="4">
      <t>カシツケ</t>
    </rPh>
    <rPh sb="5" eb="6">
      <t>タン</t>
    </rPh>
    <phoneticPr fontId="1"/>
  </si>
  <si>
    <t>①被扶養者改姓年月日（令和：5）</t>
    <rPh sb="1" eb="5">
      <t>ヒフヨウシャ</t>
    </rPh>
    <rPh sb="5" eb="7">
      <t>カイセイ</t>
    </rPh>
    <rPh sb="7" eb="10">
      <t>ネンガッピ</t>
    </rPh>
    <rPh sb="11" eb="13">
      <t>レイワ</t>
    </rPh>
    <phoneticPr fontId="1"/>
  </si>
  <si>
    <t>共済組合職員(保健経理)(短期)</t>
    <rPh sb="0" eb="2">
      <t>キョウサイ</t>
    </rPh>
    <rPh sb="2" eb="4">
      <t>クミアイ</t>
    </rPh>
    <rPh sb="4" eb="6">
      <t>ショクイン</t>
    </rPh>
    <rPh sb="7" eb="9">
      <t>ホケン</t>
    </rPh>
    <rPh sb="9" eb="11">
      <t>ケイリ</t>
    </rPh>
    <rPh sb="13" eb="15">
      <t>タンキ</t>
    </rPh>
    <phoneticPr fontId="1"/>
  </si>
  <si>
    <t>共済保健（短</t>
    <rPh sb="0" eb="2">
      <t>キョウサイ</t>
    </rPh>
    <rPh sb="2" eb="4">
      <t>ホケン</t>
    </rPh>
    <rPh sb="5" eb="6">
      <t>タン</t>
    </rPh>
    <phoneticPr fontId="1"/>
  </si>
  <si>
    <t>①被扶養者改姓後の氏名（漢字）</t>
    <rPh sb="1" eb="5">
      <t>ヒフヨウシャ</t>
    </rPh>
    <rPh sb="5" eb="7">
      <t>カイセイ</t>
    </rPh>
    <rPh sb="7" eb="8">
      <t>ゴ</t>
    </rPh>
    <rPh sb="9" eb="11">
      <t>シメイ</t>
    </rPh>
    <rPh sb="12" eb="14">
      <t>カンジ</t>
    </rPh>
    <phoneticPr fontId="1"/>
  </si>
  <si>
    <t>①被扶養者改姓後の氏名（フリガナ）</t>
    <rPh sb="1" eb="5">
      <t>ヒフヨウシャ</t>
    </rPh>
    <rPh sb="5" eb="7">
      <t>カイセイ</t>
    </rPh>
    <rPh sb="7" eb="8">
      <t>ゴ</t>
    </rPh>
    <rPh sb="9" eb="11">
      <t>シメイ</t>
    </rPh>
    <phoneticPr fontId="1"/>
  </si>
  <si>
    <t>①被扶養者生年月日（昭和：3/平成：4/令和：5）</t>
    <rPh sb="1" eb="5">
      <t>ヒフヨウシャ</t>
    </rPh>
    <rPh sb="5" eb="7">
      <t>セイネン</t>
    </rPh>
    <rPh sb="7" eb="9">
      <t>ガッピ</t>
    </rPh>
    <rPh sb="10" eb="12">
      <t>ショウワ</t>
    </rPh>
    <rPh sb="15" eb="17">
      <t>ヘイセイ</t>
    </rPh>
    <rPh sb="20" eb="22">
      <t>レイワ</t>
    </rPh>
    <phoneticPr fontId="1"/>
  </si>
  <si>
    <t>①被扶養者性別（男性：1/女性：2）</t>
    <rPh sb="1" eb="5">
      <t>ヒフヨウシャ</t>
    </rPh>
    <rPh sb="5" eb="7">
      <t>セイベツ</t>
    </rPh>
    <rPh sb="8" eb="10">
      <t>ダンセイ</t>
    </rPh>
    <rPh sb="13" eb="15">
      <t>ジョセイ</t>
    </rPh>
    <phoneticPr fontId="1"/>
  </si>
  <si>
    <t>①被扶養者続柄</t>
    <rPh sb="1" eb="5">
      <t>ヒフヨウシャ</t>
    </rPh>
    <rPh sb="5" eb="7">
      <t>ゾクガラ</t>
    </rPh>
    <phoneticPr fontId="1"/>
  </si>
  <si>
    <t>①被扶養者職業</t>
    <rPh sb="1" eb="5">
      <t>ヒフヨウシャ</t>
    </rPh>
    <rPh sb="5" eb="7">
      <t>ショクギョウ</t>
    </rPh>
    <phoneticPr fontId="1"/>
  </si>
  <si>
    <t>①年間所得推計額</t>
    <rPh sb="1" eb="3">
      <t>ネンカン</t>
    </rPh>
    <rPh sb="3" eb="5">
      <t>ショトク</t>
    </rPh>
    <rPh sb="5" eb="8">
      <t>スイケイガク</t>
    </rPh>
    <phoneticPr fontId="1"/>
  </si>
  <si>
    <t>①同居・別居の別</t>
    <rPh sb="1" eb="3">
      <t>ドウキョ</t>
    </rPh>
    <rPh sb="4" eb="6">
      <t>ベッキョ</t>
    </rPh>
    <rPh sb="7" eb="8">
      <t>ベツ</t>
    </rPh>
    <phoneticPr fontId="1"/>
  </si>
  <si>
    <t>①仕送り金額</t>
    <rPh sb="1" eb="3">
      <t>シオク</t>
    </rPh>
    <rPh sb="4" eb="6">
      <t>キンガク</t>
    </rPh>
    <phoneticPr fontId="1"/>
  </si>
  <si>
    <t>①被扶養者住所ー郵便番号</t>
    <rPh sb="1" eb="5">
      <t>ヒフヨウシャ</t>
    </rPh>
    <rPh sb="5" eb="7">
      <t>ジュウショ</t>
    </rPh>
    <rPh sb="8" eb="10">
      <t>ユウビン</t>
    </rPh>
    <rPh sb="10" eb="12">
      <t>バンゴウ</t>
    </rPh>
    <phoneticPr fontId="1"/>
  </si>
  <si>
    <t>①被扶養者住所ー住所１</t>
    <rPh sb="1" eb="5">
      <t>ヒフヨウシャ</t>
    </rPh>
    <rPh sb="5" eb="7">
      <t>ジュウショ</t>
    </rPh>
    <rPh sb="8" eb="10">
      <t>ジュウショ</t>
    </rPh>
    <phoneticPr fontId="1"/>
  </si>
  <si>
    <t>①被扶養者住所１（フリガナ）</t>
    <rPh sb="1" eb="5">
      <t>ヒフヨウシャ</t>
    </rPh>
    <rPh sb="5" eb="7">
      <t>ジュウショ</t>
    </rPh>
    <phoneticPr fontId="1"/>
  </si>
  <si>
    <t>①被扶養者住所ー住所２</t>
    <rPh sb="1" eb="5">
      <t>ヒフヨウシャ</t>
    </rPh>
    <rPh sb="5" eb="7">
      <t>ジュウショ</t>
    </rPh>
    <rPh sb="8" eb="10">
      <t>ジュウショ</t>
    </rPh>
    <phoneticPr fontId="1"/>
  </si>
  <si>
    <t>①被扶養者住所２（フリガナ）</t>
    <rPh sb="1" eb="5">
      <t>ヒフヨウシャ</t>
    </rPh>
    <rPh sb="5" eb="7">
      <t>ジュウショ</t>
    </rPh>
    <phoneticPr fontId="1"/>
  </si>
  <si>
    <t>①被扶養者住所ー住所３</t>
    <rPh sb="1" eb="5">
      <t>ヒフヨウシャ</t>
    </rPh>
    <rPh sb="5" eb="7">
      <t>ジュウショ</t>
    </rPh>
    <rPh sb="8" eb="10">
      <t>ジュウショ</t>
    </rPh>
    <phoneticPr fontId="1"/>
  </si>
  <si>
    <t>①被扶養者住所３（フリガナ）</t>
    <rPh sb="1" eb="5">
      <t>ヒフヨウシャ</t>
    </rPh>
    <rPh sb="5" eb="7">
      <t>ジュウショ</t>
    </rPh>
    <phoneticPr fontId="1"/>
  </si>
  <si>
    <t>①被扶養者転居年月日（令和：5）</t>
    <rPh sb="1" eb="5">
      <t>ヒフヨウシャ</t>
    </rPh>
    <rPh sb="5" eb="7">
      <t>テンキョ</t>
    </rPh>
    <rPh sb="7" eb="10">
      <t>ネンガッピ</t>
    </rPh>
    <rPh sb="11" eb="13">
      <t>レイワ</t>
    </rPh>
    <phoneticPr fontId="1"/>
  </si>
  <si>
    <t>①雇用保険の受給状況等</t>
    <rPh sb="1" eb="3">
      <t>コヨウ</t>
    </rPh>
    <rPh sb="3" eb="5">
      <t>ホケン</t>
    </rPh>
    <rPh sb="6" eb="8">
      <t>ジュキュウ</t>
    </rPh>
    <rPh sb="8" eb="10">
      <t>ジョウキョウ</t>
    </rPh>
    <rPh sb="10" eb="11">
      <t>トウ</t>
    </rPh>
    <phoneticPr fontId="1"/>
  </si>
  <si>
    <t>①雇用保険の受給開始予定日（令和：5）</t>
    <rPh sb="1" eb="3">
      <t>コヨウ</t>
    </rPh>
    <rPh sb="3" eb="5">
      <t>ホケン</t>
    </rPh>
    <rPh sb="6" eb="8">
      <t>ジュキュウ</t>
    </rPh>
    <rPh sb="8" eb="10">
      <t>カイシ</t>
    </rPh>
    <rPh sb="10" eb="13">
      <t>ヨテイビ</t>
    </rPh>
    <phoneticPr fontId="1"/>
  </si>
  <si>
    <t>①雇用保険の受給金額</t>
    <rPh sb="1" eb="3">
      <t>コヨウ</t>
    </rPh>
    <rPh sb="3" eb="5">
      <t>ホケン</t>
    </rPh>
    <rPh sb="6" eb="9">
      <t>ジュキュウキン</t>
    </rPh>
    <rPh sb="9" eb="10">
      <t>ガク</t>
    </rPh>
    <phoneticPr fontId="1"/>
  </si>
  <si>
    <t>①被扶養配偶者基礎年金番号（半角数字10桁）</t>
    <rPh sb="1" eb="4">
      <t>ヒフヨウ</t>
    </rPh>
    <rPh sb="4" eb="7">
      <t>ハイグウシャ</t>
    </rPh>
    <rPh sb="7" eb="9">
      <t>キソ</t>
    </rPh>
    <rPh sb="9" eb="11">
      <t>ネンキン</t>
    </rPh>
    <rPh sb="11" eb="13">
      <t>バンゴウ</t>
    </rPh>
    <rPh sb="14" eb="16">
      <t>ハンカク</t>
    </rPh>
    <rPh sb="16" eb="18">
      <t>スウジ</t>
    </rPh>
    <rPh sb="20" eb="21">
      <t>ケタ</t>
    </rPh>
    <phoneticPr fontId="1"/>
  </si>
  <si>
    <t>①第３号被保険者になった年月日（令和：5）</t>
    <rPh sb="1" eb="2">
      <t>ダイ</t>
    </rPh>
    <rPh sb="3" eb="4">
      <t>ゴウ</t>
    </rPh>
    <rPh sb="4" eb="8">
      <t>ヒホケンシャ</t>
    </rPh>
    <rPh sb="12" eb="15">
      <t>ネンガッピ</t>
    </rPh>
    <rPh sb="16" eb="18">
      <t>レイワ</t>
    </rPh>
    <phoneticPr fontId="1"/>
  </si>
  <si>
    <t>①第３号被保険者になった理由</t>
    <rPh sb="12" eb="14">
      <t>リユウ</t>
    </rPh>
    <phoneticPr fontId="1"/>
  </si>
  <si>
    <t>①第３号被保険者でなくなった年月日（令和：5）</t>
    <rPh sb="1" eb="2">
      <t>ダイ</t>
    </rPh>
    <rPh sb="3" eb="4">
      <t>ゴウ</t>
    </rPh>
    <rPh sb="4" eb="8">
      <t>ヒホケンシャ</t>
    </rPh>
    <rPh sb="14" eb="17">
      <t>ネンガッピ</t>
    </rPh>
    <rPh sb="18" eb="20">
      <t>レイワ</t>
    </rPh>
    <phoneticPr fontId="1"/>
  </si>
  <si>
    <t>①第３号被保険者でなくなった理由</t>
    <rPh sb="14" eb="16">
      <t>リユウ</t>
    </rPh>
    <phoneticPr fontId="1"/>
  </si>
  <si>
    <t>①第３号被保険者に係る備考</t>
    <rPh sb="9" eb="10">
      <t>カカ</t>
    </rPh>
    <rPh sb="11" eb="13">
      <t>ビコウ</t>
    </rPh>
    <phoneticPr fontId="1"/>
  </si>
  <si>
    <t>①海外特例要件に該当した年月日（令和：5）</t>
    <rPh sb="1" eb="3">
      <t>カイガイ</t>
    </rPh>
    <rPh sb="3" eb="5">
      <t>トクレイ</t>
    </rPh>
    <rPh sb="5" eb="7">
      <t>ヨウケン</t>
    </rPh>
    <rPh sb="8" eb="10">
      <t>ガイトウ</t>
    </rPh>
    <rPh sb="12" eb="15">
      <t>ネンガッピ</t>
    </rPh>
    <rPh sb="16" eb="18">
      <t>レイワ</t>
    </rPh>
    <phoneticPr fontId="1"/>
  </si>
  <si>
    <t>①海外特例要件に該当した理由</t>
    <rPh sb="12" eb="14">
      <t>リユウ</t>
    </rPh>
    <phoneticPr fontId="1"/>
  </si>
  <si>
    <t>①海外特例要件に非該当となった年月日（令和：5）</t>
    <rPh sb="1" eb="3">
      <t>カイガイ</t>
    </rPh>
    <rPh sb="3" eb="5">
      <t>トクレイ</t>
    </rPh>
    <rPh sb="5" eb="7">
      <t>ヨウケン</t>
    </rPh>
    <rPh sb="8" eb="11">
      <t>ヒガイトウ</t>
    </rPh>
    <rPh sb="15" eb="18">
      <t>ネンガッピ</t>
    </rPh>
    <rPh sb="19" eb="21">
      <t>レイワ</t>
    </rPh>
    <phoneticPr fontId="1"/>
  </si>
  <si>
    <t>①海外特例要件に非該当となった理由</t>
    <rPh sb="15" eb="17">
      <t>リユウ</t>
    </rPh>
    <phoneticPr fontId="1"/>
  </si>
  <si>
    <t>②被扶養者申請理由（認定：1/変更：2/取消：3）</t>
    <rPh sb="1" eb="5">
      <t>ヒフヨウシャ</t>
    </rPh>
    <rPh sb="5" eb="7">
      <t>シンセイ</t>
    </rPh>
    <rPh sb="7" eb="9">
      <t>リユウ</t>
    </rPh>
    <rPh sb="10" eb="12">
      <t>ニンテイ</t>
    </rPh>
    <rPh sb="15" eb="17">
      <t>ヘンコウ</t>
    </rPh>
    <rPh sb="20" eb="22">
      <t>トリケシ</t>
    </rPh>
    <phoneticPr fontId="1"/>
  </si>
  <si>
    <t>②認定・取消年月日（令和：5）</t>
    <rPh sb="1" eb="3">
      <t>ニンテイ</t>
    </rPh>
    <rPh sb="4" eb="6">
      <t>トリケシ</t>
    </rPh>
    <rPh sb="6" eb="9">
      <t>ネンガッピ</t>
    </rPh>
    <rPh sb="10" eb="12">
      <t>レイワ</t>
    </rPh>
    <phoneticPr fontId="1"/>
  </si>
  <si>
    <t>②資格喪失証明書の発行希望（有：1/無：2）</t>
    <rPh sb="14" eb="15">
      <t>アリ</t>
    </rPh>
    <rPh sb="18" eb="19">
      <t>ナシ</t>
    </rPh>
    <phoneticPr fontId="1"/>
  </si>
  <si>
    <t>②被扶養者認定・取消理由</t>
    <rPh sb="1" eb="5">
      <t>ヒフヨウシャ</t>
    </rPh>
    <rPh sb="5" eb="7">
      <t>ニンテイ</t>
    </rPh>
    <rPh sb="8" eb="10">
      <t>トリケシ</t>
    </rPh>
    <rPh sb="10" eb="12">
      <t>リユウ</t>
    </rPh>
    <phoneticPr fontId="1"/>
  </si>
  <si>
    <t>②被扶養配偶者（はい：1/いいえ：2）</t>
    <rPh sb="1" eb="4">
      <t>ヒフヨウ</t>
    </rPh>
    <rPh sb="4" eb="7">
      <t>ハイグウシャ</t>
    </rPh>
    <phoneticPr fontId="1"/>
  </si>
  <si>
    <t>②外国籍（はい：1/いいえ：2）</t>
    <rPh sb="1" eb="4">
      <t>ガイコクセキ</t>
    </rPh>
    <phoneticPr fontId="1"/>
  </si>
  <si>
    <t>②扶養親族の認定の有無（有：1/無：2/㊒：3）</t>
    <rPh sb="1" eb="3">
      <t>フヨウ</t>
    </rPh>
    <rPh sb="3" eb="5">
      <t>シンゾク</t>
    </rPh>
    <rPh sb="6" eb="8">
      <t>ニンテイ</t>
    </rPh>
    <rPh sb="9" eb="11">
      <t>ウム</t>
    </rPh>
    <phoneticPr fontId="1"/>
  </si>
  <si>
    <t>②被扶養者氏名（漢字）</t>
    <rPh sb="1" eb="5">
      <t>ヒフヨウシャ</t>
    </rPh>
    <rPh sb="5" eb="7">
      <t>シメイ</t>
    </rPh>
    <rPh sb="8" eb="10">
      <t>カンジ</t>
    </rPh>
    <phoneticPr fontId="1"/>
  </si>
  <si>
    <t>②被扶養者氏名（フリガナ）</t>
    <rPh sb="1" eb="5">
      <t>ヒフヨウシャ</t>
    </rPh>
    <rPh sb="5" eb="7">
      <t>シメイ</t>
    </rPh>
    <phoneticPr fontId="1"/>
  </si>
  <si>
    <t>②被扶養者改姓年月日（令和：5）</t>
    <rPh sb="1" eb="5">
      <t>ヒフヨウシャ</t>
    </rPh>
    <rPh sb="5" eb="7">
      <t>カイセイ</t>
    </rPh>
    <rPh sb="7" eb="10">
      <t>ネンガッピ</t>
    </rPh>
    <rPh sb="11" eb="13">
      <t>レイワ</t>
    </rPh>
    <phoneticPr fontId="1"/>
  </si>
  <si>
    <t>②被扶養者改姓後の氏名（漢字）</t>
    <rPh sb="1" eb="5">
      <t>ヒフヨウシャ</t>
    </rPh>
    <rPh sb="5" eb="7">
      <t>カイセイ</t>
    </rPh>
    <rPh sb="7" eb="8">
      <t>ゴ</t>
    </rPh>
    <rPh sb="9" eb="11">
      <t>シメイ</t>
    </rPh>
    <rPh sb="12" eb="14">
      <t>カンジ</t>
    </rPh>
    <phoneticPr fontId="1"/>
  </si>
  <si>
    <t>②被扶養者改姓後の氏名（フリガナ）</t>
    <rPh sb="1" eb="5">
      <t>ヒフヨウシャ</t>
    </rPh>
    <rPh sb="5" eb="7">
      <t>カイセイ</t>
    </rPh>
    <rPh sb="7" eb="8">
      <t>ゴ</t>
    </rPh>
    <rPh sb="9" eb="11">
      <t>シメイ</t>
    </rPh>
    <phoneticPr fontId="1"/>
  </si>
  <si>
    <t>②被扶養者生年月日（昭和：3/平成：4/令和：5）</t>
    <rPh sb="1" eb="5">
      <t>ヒフヨウシャ</t>
    </rPh>
    <rPh sb="5" eb="7">
      <t>セイネン</t>
    </rPh>
    <rPh sb="7" eb="9">
      <t>ガッピ</t>
    </rPh>
    <rPh sb="10" eb="12">
      <t>ショウワ</t>
    </rPh>
    <rPh sb="15" eb="17">
      <t>ヘイセイ</t>
    </rPh>
    <rPh sb="20" eb="22">
      <t>レイワ</t>
    </rPh>
    <phoneticPr fontId="1"/>
  </si>
  <si>
    <t>②被扶養者性別（男性：1/女性：2）</t>
    <rPh sb="1" eb="5">
      <t>ヒフヨウシャ</t>
    </rPh>
    <rPh sb="5" eb="7">
      <t>セイベツ</t>
    </rPh>
    <rPh sb="8" eb="10">
      <t>ダンセイ</t>
    </rPh>
    <rPh sb="13" eb="15">
      <t>ジョセイ</t>
    </rPh>
    <phoneticPr fontId="1"/>
  </si>
  <si>
    <t>②被扶養者続柄</t>
    <rPh sb="1" eb="5">
      <t>ヒフヨウシャ</t>
    </rPh>
    <rPh sb="5" eb="7">
      <t>ゾクガラ</t>
    </rPh>
    <phoneticPr fontId="1"/>
  </si>
  <si>
    <t>②被扶養者職業</t>
    <rPh sb="1" eb="5">
      <t>ヒフヨウシャ</t>
    </rPh>
    <rPh sb="5" eb="7">
      <t>ショクギョウ</t>
    </rPh>
    <phoneticPr fontId="1"/>
  </si>
  <si>
    <t>②年間所得推計額</t>
    <rPh sb="1" eb="3">
      <t>ネンカン</t>
    </rPh>
    <rPh sb="3" eb="5">
      <t>ショトク</t>
    </rPh>
    <rPh sb="5" eb="8">
      <t>スイケイガク</t>
    </rPh>
    <phoneticPr fontId="1"/>
  </si>
  <si>
    <t>②同居・別居の別</t>
    <rPh sb="1" eb="3">
      <t>ドウキョ</t>
    </rPh>
    <rPh sb="4" eb="6">
      <t>ベッキョ</t>
    </rPh>
    <rPh sb="7" eb="8">
      <t>ベツ</t>
    </rPh>
    <phoneticPr fontId="1"/>
  </si>
  <si>
    <t>②仕送り金額</t>
    <rPh sb="1" eb="3">
      <t>シオク</t>
    </rPh>
    <rPh sb="4" eb="6">
      <t>キンガク</t>
    </rPh>
    <phoneticPr fontId="1"/>
  </si>
  <si>
    <t>②被扶養者住所ー郵便番号</t>
    <rPh sb="1" eb="5">
      <t>ヒフヨウシャ</t>
    </rPh>
    <rPh sb="5" eb="7">
      <t>ジュウショ</t>
    </rPh>
    <rPh sb="8" eb="10">
      <t>ユウビン</t>
    </rPh>
    <rPh sb="10" eb="12">
      <t>バンゴウ</t>
    </rPh>
    <phoneticPr fontId="1"/>
  </si>
  <si>
    <t>②被扶養者住所ー住所１</t>
    <rPh sb="1" eb="5">
      <t>ヒフヨウシャ</t>
    </rPh>
    <rPh sb="5" eb="7">
      <t>ジュウショ</t>
    </rPh>
    <rPh sb="8" eb="10">
      <t>ジュウショ</t>
    </rPh>
    <phoneticPr fontId="1"/>
  </si>
  <si>
    <t>②被扶養者住所１（フリガナ）</t>
    <rPh sb="1" eb="5">
      <t>ヒフヨウシャ</t>
    </rPh>
    <rPh sb="5" eb="7">
      <t>ジュウショ</t>
    </rPh>
    <phoneticPr fontId="1"/>
  </si>
  <si>
    <t>②被扶養者住所ー住所２</t>
    <rPh sb="1" eb="5">
      <t>ヒフヨウシャ</t>
    </rPh>
    <rPh sb="5" eb="7">
      <t>ジュウショ</t>
    </rPh>
    <rPh sb="8" eb="10">
      <t>ジュウショ</t>
    </rPh>
    <phoneticPr fontId="1"/>
  </si>
  <si>
    <t>②被扶養者住所２（フリガナ）</t>
    <rPh sb="1" eb="5">
      <t>ヒフヨウシャ</t>
    </rPh>
    <rPh sb="5" eb="7">
      <t>ジュウショ</t>
    </rPh>
    <phoneticPr fontId="1"/>
  </si>
  <si>
    <t>②被扶養者住所ー住所３</t>
    <rPh sb="1" eb="5">
      <t>ヒフヨウシャ</t>
    </rPh>
    <rPh sb="5" eb="7">
      <t>ジュウショ</t>
    </rPh>
    <rPh sb="8" eb="10">
      <t>ジュウショ</t>
    </rPh>
    <phoneticPr fontId="1"/>
  </si>
  <si>
    <t>②被扶養者住所３（フリガナ）</t>
    <rPh sb="1" eb="5">
      <t>ヒフヨウシャ</t>
    </rPh>
    <rPh sb="5" eb="7">
      <t>ジュウショ</t>
    </rPh>
    <phoneticPr fontId="1"/>
  </si>
  <si>
    <t>②被扶養者転居年月日（令和：5）</t>
    <rPh sb="1" eb="5">
      <t>ヒフヨウシャ</t>
    </rPh>
    <rPh sb="5" eb="7">
      <t>テンキョ</t>
    </rPh>
    <rPh sb="7" eb="10">
      <t>ネンガッピ</t>
    </rPh>
    <rPh sb="11" eb="13">
      <t>レイワ</t>
    </rPh>
    <phoneticPr fontId="1"/>
  </si>
  <si>
    <t>②雇用保険の受給状況等</t>
    <rPh sb="1" eb="3">
      <t>コヨウ</t>
    </rPh>
    <rPh sb="3" eb="5">
      <t>ホケン</t>
    </rPh>
    <rPh sb="6" eb="8">
      <t>ジュキュウ</t>
    </rPh>
    <rPh sb="8" eb="10">
      <t>ジョウキョウ</t>
    </rPh>
    <rPh sb="10" eb="11">
      <t>トウ</t>
    </rPh>
    <phoneticPr fontId="1"/>
  </si>
  <si>
    <t>②雇用保険の受給開始予定日（令和：5）</t>
    <rPh sb="1" eb="3">
      <t>コヨウ</t>
    </rPh>
    <rPh sb="3" eb="5">
      <t>ホケン</t>
    </rPh>
    <rPh sb="6" eb="8">
      <t>ジュキュウ</t>
    </rPh>
    <rPh sb="8" eb="10">
      <t>カイシ</t>
    </rPh>
    <rPh sb="10" eb="13">
      <t>ヨテイビ</t>
    </rPh>
    <rPh sb="14" eb="15">
      <t>レイ</t>
    </rPh>
    <rPh sb="15" eb="16">
      <t>ワ</t>
    </rPh>
    <phoneticPr fontId="1"/>
  </si>
  <si>
    <t>②雇用保険の受給金額</t>
    <rPh sb="1" eb="3">
      <t>コヨウ</t>
    </rPh>
    <rPh sb="3" eb="5">
      <t>ホケン</t>
    </rPh>
    <rPh sb="6" eb="9">
      <t>ジュキュウキン</t>
    </rPh>
    <rPh sb="9" eb="10">
      <t>ガク</t>
    </rPh>
    <phoneticPr fontId="1"/>
  </si>
  <si>
    <t>申請受付年月日（令和：5）</t>
    <rPh sb="0" eb="2">
      <t>シンセイ</t>
    </rPh>
    <rPh sb="2" eb="4">
      <t>ウケツケ</t>
    </rPh>
    <rPh sb="4" eb="7">
      <t>ネンガッピ</t>
    </rPh>
    <rPh sb="8" eb="10">
      <t>レイワ</t>
    </rPh>
    <phoneticPr fontId="1"/>
  </si>
  <si>
    <t>組合員種別</t>
    <rPh sb="0" eb="3">
      <t>クミアイイン</t>
    </rPh>
    <rPh sb="3" eb="5">
      <t>シュベツ</t>
    </rPh>
    <phoneticPr fontId="1"/>
  </si>
  <si>
    <t>会計種別</t>
    <rPh sb="0" eb="2">
      <t>カイケイ</t>
    </rPh>
    <rPh sb="2" eb="4">
      <t>シュベツ</t>
    </rPh>
    <phoneticPr fontId="1"/>
  </si>
  <si>
    <t>職員種別</t>
    <rPh sb="0" eb="2">
      <t>ショクイン</t>
    </rPh>
    <rPh sb="2" eb="4">
      <t>シュベツ</t>
    </rPh>
    <phoneticPr fontId="1"/>
  </si>
  <si>
    <t>職員職種</t>
    <rPh sb="0" eb="2">
      <t>ショクイン</t>
    </rPh>
    <rPh sb="2" eb="4">
      <t>ショクシュ</t>
    </rPh>
    <phoneticPr fontId="1"/>
  </si>
  <si>
    <t>①被扶養者の扶養親族の認定の有無の確認</t>
    <rPh sb="1" eb="5">
      <t>ヒフヨウシャ</t>
    </rPh>
    <rPh sb="6" eb="8">
      <t>フヨウ</t>
    </rPh>
    <rPh sb="8" eb="10">
      <t>シンゾク</t>
    </rPh>
    <rPh sb="11" eb="13">
      <t>ニンテイ</t>
    </rPh>
    <rPh sb="14" eb="16">
      <t>ウム</t>
    </rPh>
    <rPh sb="17" eb="19">
      <t>カクニン</t>
    </rPh>
    <phoneticPr fontId="1"/>
  </si>
  <si>
    <t>①被扶養者の扶養親族の認定の㊒の確認</t>
    <rPh sb="1" eb="5">
      <t>ヒフヨウシャ</t>
    </rPh>
    <rPh sb="6" eb="8">
      <t>フヨウ</t>
    </rPh>
    <rPh sb="8" eb="10">
      <t>シンゾク</t>
    </rPh>
    <rPh sb="11" eb="13">
      <t>ニンテイ</t>
    </rPh>
    <rPh sb="16" eb="18">
      <t>カクニン</t>
    </rPh>
    <phoneticPr fontId="1"/>
  </si>
  <si>
    <t>②被扶養者の扶養親族の認定の有無の確認</t>
    <rPh sb="1" eb="5">
      <t>ヒフヨウシャ</t>
    </rPh>
    <rPh sb="6" eb="8">
      <t>フヨウ</t>
    </rPh>
    <rPh sb="8" eb="10">
      <t>シンゾク</t>
    </rPh>
    <rPh sb="11" eb="13">
      <t>ニンテイ</t>
    </rPh>
    <rPh sb="14" eb="16">
      <t>ウム</t>
    </rPh>
    <rPh sb="17" eb="19">
      <t>カクニン</t>
    </rPh>
    <phoneticPr fontId="1"/>
  </si>
  <si>
    <t>②被扶養者の扶養親族の認定の㊒の確認</t>
    <rPh sb="1" eb="5">
      <t>ヒフヨウシャ</t>
    </rPh>
    <rPh sb="6" eb="8">
      <t>フヨウ</t>
    </rPh>
    <rPh sb="8" eb="10">
      <t>シンゾク</t>
    </rPh>
    <rPh sb="11" eb="13">
      <t>ニンテイ</t>
    </rPh>
    <rPh sb="16" eb="18">
      <t>カクニン</t>
    </rPh>
    <phoneticPr fontId="1"/>
  </si>
  <si>
    <t>組合員証回収年月日</t>
    <rPh sb="0" eb="3">
      <t>クミアイイン</t>
    </rPh>
    <rPh sb="3" eb="4">
      <t>ショウ</t>
    </rPh>
    <rPh sb="4" eb="6">
      <t>カイシュウ</t>
    </rPh>
    <rPh sb="6" eb="9">
      <t>ネンガッピ</t>
    </rPh>
    <phoneticPr fontId="1"/>
  </si>
  <si>
    <t>①被扶養者証回収年月日</t>
    <rPh sb="1" eb="5">
      <t>ヒフヨウシャ</t>
    </rPh>
    <rPh sb="5" eb="6">
      <t>ショウ</t>
    </rPh>
    <rPh sb="6" eb="8">
      <t>カイシュウ</t>
    </rPh>
    <rPh sb="8" eb="11">
      <t>ネンガッピ</t>
    </rPh>
    <phoneticPr fontId="1"/>
  </si>
  <si>
    <t>②被扶養者証回収年月日</t>
    <rPh sb="1" eb="5">
      <t>ヒフヨウシャ</t>
    </rPh>
    <rPh sb="5" eb="6">
      <t>ショウ</t>
    </rPh>
    <rPh sb="6" eb="8">
      <t>カイシュウ</t>
    </rPh>
    <rPh sb="8" eb="11">
      <t>ネンガッピ</t>
    </rPh>
    <phoneticPr fontId="1"/>
  </si>
  <si>
    <t>機関番号</t>
    <rPh sb="0" eb="2">
      <t>キカン</t>
    </rPh>
    <rPh sb="2" eb="4">
      <t>バンゴウ</t>
    </rPh>
    <phoneticPr fontId="1"/>
  </si>
  <si>
    <t>マイナンバー情報の提出状況（提出済：1）</t>
    <rPh sb="6" eb="8">
      <t>ジョウホウ</t>
    </rPh>
    <rPh sb="9" eb="11">
      <t>テイシュツ</t>
    </rPh>
    <rPh sb="11" eb="13">
      <t>ジョウキョウ</t>
    </rPh>
    <rPh sb="14" eb="16">
      <t>テイシュツ</t>
    </rPh>
    <rPh sb="16" eb="17">
      <t>ズミ</t>
    </rPh>
    <phoneticPr fontId="1"/>
  </si>
  <si>
    <t>長期組合員資格取得届（要作成：1）</t>
    <rPh sb="0" eb="10">
      <t>チョウキクミアイインシカクシュトクトド</t>
    </rPh>
    <rPh sb="11" eb="12">
      <t>ヨウ</t>
    </rPh>
    <rPh sb="12" eb="14">
      <t>サクセイ</t>
    </rPh>
    <phoneticPr fontId="1"/>
  </si>
  <si>
    <t>長期組合員資格変更届（要作成：1）</t>
    <rPh sb="0" eb="10">
      <t>チョウキクミアイインシカクヘンコウトドケ</t>
    </rPh>
    <phoneticPr fontId="1"/>
  </si>
  <si>
    <t>国民年金第３号被保険者関係届（要作成：1）</t>
    <rPh sb="0" eb="2">
      <t>コクミン</t>
    </rPh>
    <rPh sb="2" eb="4">
      <t>ネンキン</t>
    </rPh>
    <rPh sb="4" eb="5">
      <t>ダイ</t>
    </rPh>
    <rPh sb="6" eb="7">
      <t>ゴウ</t>
    </rPh>
    <rPh sb="7" eb="11">
      <t>ヒホケンシャ</t>
    </rPh>
    <rPh sb="11" eb="13">
      <t>カンケイ</t>
    </rPh>
    <rPh sb="13" eb="14">
      <t>トドケ</t>
    </rPh>
    <phoneticPr fontId="1"/>
  </si>
  <si>
    <t>国民年金第３号被保険者住所変更届（要作成：1）</t>
    <rPh sb="0" eb="5">
      <t>コクミンネンキンダイ</t>
    </rPh>
    <rPh sb="6" eb="7">
      <t>ゴウ</t>
    </rPh>
    <rPh sb="7" eb="11">
      <t>ヒホケンシャ</t>
    </rPh>
    <rPh sb="11" eb="13">
      <t>ジュウショ</t>
    </rPh>
    <rPh sb="13" eb="16">
      <t>ヘンコウトド</t>
    </rPh>
    <phoneticPr fontId="1"/>
  </si>
  <si>
    <t>所属所コード＋所属所名略称（自動表示）</t>
    <rPh sb="0" eb="3">
      <t>ショゾクショ</t>
    </rPh>
    <rPh sb="7" eb="9">
      <t>ショゾク</t>
    </rPh>
    <rPh sb="9" eb="10">
      <t>ショ</t>
    </rPh>
    <rPh sb="10" eb="11">
      <t>メイ</t>
    </rPh>
    <rPh sb="11" eb="13">
      <t>リャクショウ</t>
    </rPh>
    <rPh sb="14" eb="16">
      <t>ジドウ</t>
    </rPh>
    <rPh sb="16" eb="18">
      <t>ヒョウジ</t>
    </rPh>
    <phoneticPr fontId="1"/>
  </si>
  <si>
    <t>所属所コード</t>
    <rPh sb="0" eb="3">
      <t>ショゾクショ</t>
    </rPh>
    <phoneticPr fontId="1"/>
  </si>
  <si>
    <t>所属所名略称</t>
    <rPh sb="0" eb="2">
      <t>ショゾク</t>
    </rPh>
    <rPh sb="2" eb="3">
      <t>ショ</t>
    </rPh>
    <rPh sb="3" eb="4">
      <t>メイ</t>
    </rPh>
    <rPh sb="4" eb="6">
      <t>リャクショウ</t>
    </rPh>
    <phoneticPr fontId="1"/>
  </si>
  <si>
    <t>024</t>
    <phoneticPr fontId="1"/>
  </si>
  <si>
    <t>農水省経営局</t>
    <rPh sb="0" eb="3">
      <t>ノウスイショウ</t>
    </rPh>
    <rPh sb="3" eb="6">
      <t>ケイエイキョク</t>
    </rPh>
    <phoneticPr fontId="1"/>
  </si>
  <si>
    <t>R3.7.1廃止　023 農水省生産局</t>
    <rPh sb="6" eb="8">
      <t>ハイシ</t>
    </rPh>
    <rPh sb="13" eb="16">
      <t>ノウスイショウ</t>
    </rPh>
    <rPh sb="16" eb="18">
      <t>セイサン</t>
    </rPh>
    <rPh sb="18" eb="19">
      <t>キョク</t>
    </rPh>
    <phoneticPr fontId="1"/>
  </si>
  <si>
    <t>025</t>
    <phoneticPr fontId="1"/>
  </si>
  <si>
    <t>農水省経営局(特会)</t>
    <rPh sb="0" eb="3">
      <t>ノウスイショウ</t>
    </rPh>
    <rPh sb="3" eb="6">
      <t>ケイエイキョク</t>
    </rPh>
    <rPh sb="7" eb="9">
      <t>トッカイ</t>
    </rPh>
    <phoneticPr fontId="1"/>
  </si>
  <si>
    <t>026</t>
    <phoneticPr fontId="1"/>
  </si>
  <si>
    <t>農水省農村振興局</t>
    <rPh sb="0" eb="3">
      <t>ノウスイショウ</t>
    </rPh>
    <rPh sb="3" eb="5">
      <t>ノウソン</t>
    </rPh>
    <rPh sb="5" eb="8">
      <t>シンコウキョク</t>
    </rPh>
    <phoneticPr fontId="1"/>
  </si>
  <si>
    <t>027</t>
    <phoneticPr fontId="1"/>
  </si>
  <si>
    <t>技術会議事務局</t>
    <rPh sb="0" eb="2">
      <t>ギジュツ</t>
    </rPh>
    <rPh sb="2" eb="4">
      <t>カイギ</t>
    </rPh>
    <rPh sb="4" eb="7">
      <t>ジムキョク</t>
    </rPh>
    <phoneticPr fontId="1"/>
  </si>
  <si>
    <t>031</t>
    <phoneticPr fontId="1"/>
  </si>
  <si>
    <t>水産庁</t>
    <rPh sb="0" eb="3">
      <t>スイサンチョウ</t>
    </rPh>
    <phoneticPr fontId="1"/>
  </si>
  <si>
    <t>032</t>
    <phoneticPr fontId="1"/>
  </si>
  <si>
    <t>水産庁(特会)</t>
    <rPh sb="0" eb="3">
      <t>スイサンチョウ</t>
    </rPh>
    <rPh sb="4" eb="6">
      <t>トッカイ</t>
    </rPh>
    <phoneticPr fontId="1"/>
  </si>
  <si>
    <t>033</t>
    <phoneticPr fontId="1"/>
  </si>
  <si>
    <t>全農林中央本部</t>
    <rPh sb="0" eb="3">
      <t>ゼンノウリン</t>
    </rPh>
    <rPh sb="3" eb="5">
      <t>チュウオウ</t>
    </rPh>
    <rPh sb="5" eb="7">
      <t>ホンブ</t>
    </rPh>
    <phoneticPr fontId="1"/>
  </si>
  <si>
    <t>035</t>
    <phoneticPr fontId="1"/>
  </si>
  <si>
    <t>共済組合本部</t>
    <rPh sb="0" eb="2">
      <t>キョウサイ</t>
    </rPh>
    <rPh sb="2" eb="4">
      <t>クミアイ</t>
    </rPh>
    <rPh sb="4" eb="6">
      <t>ホンブ</t>
    </rPh>
    <phoneticPr fontId="1"/>
  </si>
  <si>
    <t>041</t>
    <phoneticPr fontId="1"/>
  </si>
  <si>
    <t>那覇植物防疫事務所</t>
    <rPh sb="0" eb="2">
      <t>ナハ</t>
    </rPh>
    <rPh sb="2" eb="4">
      <t>ショクブツ</t>
    </rPh>
    <rPh sb="4" eb="6">
      <t>ボウエキ</t>
    </rPh>
    <rPh sb="6" eb="9">
      <t>ジムショ</t>
    </rPh>
    <phoneticPr fontId="1"/>
  </si>
  <si>
    <t>042</t>
    <phoneticPr fontId="1"/>
  </si>
  <si>
    <t>動物検疫所沖縄支所</t>
    <rPh sb="0" eb="2">
      <t>ドウブツ</t>
    </rPh>
    <rPh sb="2" eb="5">
      <t>ケンエキショ</t>
    </rPh>
    <rPh sb="5" eb="7">
      <t>オキナワ</t>
    </rPh>
    <rPh sb="7" eb="9">
      <t>シショ</t>
    </rPh>
    <phoneticPr fontId="1"/>
  </si>
  <si>
    <t>043</t>
    <phoneticPr fontId="1"/>
  </si>
  <si>
    <t>(国)国際農研熱帯島嶼</t>
    <rPh sb="1" eb="2">
      <t>クニ</t>
    </rPh>
    <rPh sb="3" eb="5">
      <t>コクサイ</t>
    </rPh>
    <rPh sb="5" eb="7">
      <t>ノウケン</t>
    </rPh>
    <rPh sb="7" eb="9">
      <t>ネッタイ</t>
    </rPh>
    <rPh sb="9" eb="10">
      <t>シマ</t>
    </rPh>
    <rPh sb="10" eb="11">
      <t>シマ</t>
    </rPh>
    <phoneticPr fontId="1"/>
  </si>
  <si>
    <t>044</t>
    <phoneticPr fontId="1"/>
  </si>
  <si>
    <t>(国)農研沖縄農場</t>
    <rPh sb="1" eb="2">
      <t>クニ</t>
    </rPh>
    <rPh sb="3" eb="5">
      <t>ノウケン</t>
    </rPh>
    <rPh sb="5" eb="7">
      <t>オキナワ</t>
    </rPh>
    <rPh sb="7" eb="9">
      <t>ノウジョウ</t>
    </rPh>
    <phoneticPr fontId="2"/>
  </si>
  <si>
    <t>R3.4.1名称変更（旧：(国)農研種苗ｾﾝﾀｰ沖縄）</t>
    <rPh sb="6" eb="8">
      <t>メイショウ</t>
    </rPh>
    <rPh sb="8" eb="10">
      <t>ヘンコウ</t>
    </rPh>
    <rPh sb="11" eb="12">
      <t>キュウ</t>
    </rPh>
    <rPh sb="14" eb="15">
      <t>クニ</t>
    </rPh>
    <rPh sb="16" eb="18">
      <t>ノウケン</t>
    </rPh>
    <rPh sb="18" eb="20">
      <t>シュビョウ</t>
    </rPh>
    <rPh sb="24" eb="26">
      <t>オキナワ</t>
    </rPh>
    <phoneticPr fontId="1"/>
  </si>
  <si>
    <t>046</t>
    <phoneticPr fontId="1"/>
  </si>
  <si>
    <t>農水省大臣官房統計部</t>
    <rPh sb="0" eb="3">
      <t>ノウスイショウ</t>
    </rPh>
    <rPh sb="3" eb="5">
      <t>ダイジン</t>
    </rPh>
    <rPh sb="5" eb="7">
      <t>カンボウ</t>
    </rPh>
    <rPh sb="7" eb="10">
      <t>トウケイブ</t>
    </rPh>
    <phoneticPr fontId="1"/>
  </si>
  <si>
    <t>R3.7.1廃止　045 農水省大臣官房国際部</t>
    <rPh sb="6" eb="8">
      <t>ハイシ</t>
    </rPh>
    <rPh sb="13" eb="16">
      <t>ノウスイショウ</t>
    </rPh>
    <rPh sb="16" eb="18">
      <t>ダイジン</t>
    </rPh>
    <rPh sb="18" eb="20">
      <t>カンボウ</t>
    </rPh>
    <rPh sb="20" eb="22">
      <t>コクサイ</t>
    </rPh>
    <rPh sb="22" eb="23">
      <t>ブ</t>
    </rPh>
    <phoneticPr fontId="1"/>
  </si>
  <si>
    <t>049</t>
    <phoneticPr fontId="1"/>
  </si>
  <si>
    <t>農水省消費・安全局</t>
    <rPh sb="0" eb="3">
      <t>ノウスイショウ</t>
    </rPh>
    <rPh sb="3" eb="5">
      <t>ショウヒ</t>
    </rPh>
    <rPh sb="6" eb="8">
      <t>アンゼン</t>
    </rPh>
    <rPh sb="8" eb="9">
      <t>キョク</t>
    </rPh>
    <phoneticPr fontId="1"/>
  </si>
  <si>
    <t>R3.7.1廃止　052 農水省政策研究所</t>
    <rPh sb="6" eb="8">
      <t>ハイシ</t>
    </rPh>
    <rPh sb="13" eb="16">
      <t>ノウスイショウ</t>
    </rPh>
    <rPh sb="16" eb="18">
      <t>セイサク</t>
    </rPh>
    <rPh sb="18" eb="21">
      <t>ケンキュウジョ</t>
    </rPh>
    <phoneticPr fontId="1"/>
  </si>
  <si>
    <t>050</t>
    <phoneticPr fontId="1"/>
  </si>
  <si>
    <t>農水省大臣官房</t>
    <rPh sb="0" eb="3">
      <t>ノウスイショウ</t>
    </rPh>
    <rPh sb="3" eb="5">
      <t>ダイジン</t>
    </rPh>
    <rPh sb="5" eb="7">
      <t>カンボウ</t>
    </rPh>
    <phoneticPr fontId="1"/>
  </si>
  <si>
    <t>R3.7.1廃止　054 農水省政策統括官</t>
    <rPh sb="6" eb="8">
      <t>ハイシ</t>
    </rPh>
    <rPh sb="13" eb="16">
      <t>ノウスイショウ</t>
    </rPh>
    <rPh sb="16" eb="18">
      <t>セイサク</t>
    </rPh>
    <rPh sb="18" eb="21">
      <t>トウカツカン</t>
    </rPh>
    <phoneticPr fontId="1"/>
  </si>
  <si>
    <t>051</t>
    <phoneticPr fontId="1"/>
  </si>
  <si>
    <t>農林水産政策研究所</t>
    <rPh sb="0" eb="2">
      <t>ノウリン</t>
    </rPh>
    <rPh sb="2" eb="4">
      <t>スイサン</t>
    </rPh>
    <rPh sb="4" eb="6">
      <t>セイサク</t>
    </rPh>
    <rPh sb="6" eb="9">
      <t>ケンキュウジョ</t>
    </rPh>
    <phoneticPr fontId="1"/>
  </si>
  <si>
    <t>R3.7.1廃止　056 農水省政策統括官(特会)</t>
    <rPh sb="6" eb="8">
      <t>ハイシ</t>
    </rPh>
    <rPh sb="13" eb="16">
      <t>ノウスイショウ</t>
    </rPh>
    <rPh sb="16" eb="18">
      <t>セイサク</t>
    </rPh>
    <rPh sb="18" eb="20">
      <t>トウカツ</t>
    </rPh>
    <rPh sb="20" eb="21">
      <t>カン</t>
    </rPh>
    <rPh sb="22" eb="24">
      <t>トッカイ</t>
    </rPh>
    <phoneticPr fontId="1"/>
  </si>
  <si>
    <t>057</t>
    <phoneticPr fontId="1"/>
  </si>
  <si>
    <t>農水省大臣官房食産部</t>
    <rPh sb="0" eb="3">
      <t>ノウスイショウ</t>
    </rPh>
    <rPh sb="3" eb="5">
      <t>ダイジン</t>
    </rPh>
    <rPh sb="5" eb="7">
      <t>カンボウ</t>
    </rPh>
    <rPh sb="7" eb="8">
      <t>ショク</t>
    </rPh>
    <rPh sb="8" eb="9">
      <t>サン</t>
    </rPh>
    <rPh sb="9" eb="10">
      <t>ブ</t>
    </rPh>
    <phoneticPr fontId="1"/>
  </si>
  <si>
    <t>R3.7.1新設</t>
    <rPh sb="6" eb="8">
      <t>シンセツ</t>
    </rPh>
    <phoneticPr fontId="1"/>
  </si>
  <si>
    <t>058</t>
    <phoneticPr fontId="1"/>
  </si>
  <si>
    <t>農水省輸出・国際局</t>
    <rPh sb="0" eb="3">
      <t>ノウスイショウ</t>
    </rPh>
    <rPh sb="3" eb="5">
      <t>ユシュツ</t>
    </rPh>
    <rPh sb="6" eb="8">
      <t>コクサイ</t>
    </rPh>
    <rPh sb="8" eb="9">
      <t>キョク</t>
    </rPh>
    <phoneticPr fontId="1"/>
  </si>
  <si>
    <t>059</t>
    <phoneticPr fontId="1"/>
  </si>
  <si>
    <t>農水省農産局</t>
    <rPh sb="0" eb="3">
      <t>ノウスイショウ</t>
    </rPh>
    <rPh sb="3" eb="6">
      <t>ノウサンキョク</t>
    </rPh>
    <phoneticPr fontId="1"/>
  </si>
  <si>
    <t>060</t>
    <phoneticPr fontId="1"/>
  </si>
  <si>
    <t>農水省農産局(特会)</t>
    <rPh sb="0" eb="3">
      <t>ノウスイショウ</t>
    </rPh>
    <rPh sb="3" eb="5">
      <t>ノウサン</t>
    </rPh>
    <rPh sb="5" eb="6">
      <t>キョク</t>
    </rPh>
    <rPh sb="7" eb="9">
      <t>トッカイ</t>
    </rPh>
    <phoneticPr fontId="1"/>
  </si>
  <si>
    <t>061</t>
    <phoneticPr fontId="1"/>
  </si>
  <si>
    <t>農水省畜産局</t>
    <rPh sb="0" eb="3">
      <t>ノウスイショウ</t>
    </rPh>
    <rPh sb="3" eb="5">
      <t>チクサン</t>
    </rPh>
    <rPh sb="5" eb="6">
      <t>キョク</t>
    </rPh>
    <phoneticPr fontId="1"/>
  </si>
  <si>
    <t>北海道農政事務所</t>
    <rPh sb="0" eb="3">
      <t>ホッカイドウ</t>
    </rPh>
    <rPh sb="3" eb="5">
      <t>ノウセイ</t>
    </rPh>
    <rPh sb="5" eb="8">
      <t>ジムショ</t>
    </rPh>
    <phoneticPr fontId="1"/>
  </si>
  <si>
    <t>(独)家畜改良ｾﾝﾀｰ新冠</t>
    <rPh sb="1" eb="2">
      <t>ドク</t>
    </rPh>
    <rPh sb="3" eb="7">
      <t>カチクカイリョウ</t>
    </rPh>
    <rPh sb="11" eb="13">
      <t>ニイカップ</t>
    </rPh>
    <phoneticPr fontId="1"/>
  </si>
  <si>
    <t>(独)家畜改良ｾﾝﾀｰ十勝</t>
    <rPh sb="1" eb="2">
      <t>ドク</t>
    </rPh>
    <rPh sb="3" eb="7">
      <t>カチクカイリョウ</t>
    </rPh>
    <rPh sb="11" eb="13">
      <t>トカチ</t>
    </rPh>
    <phoneticPr fontId="1"/>
  </si>
  <si>
    <t>(国)農研北海中央農場</t>
    <rPh sb="1" eb="2">
      <t>クニ</t>
    </rPh>
    <rPh sb="3" eb="5">
      <t>ノウケン</t>
    </rPh>
    <rPh sb="5" eb="7">
      <t>ホッカイ</t>
    </rPh>
    <rPh sb="7" eb="9">
      <t>チュウオウ</t>
    </rPh>
    <rPh sb="9" eb="11">
      <t>ノウジョウ</t>
    </rPh>
    <phoneticPr fontId="2"/>
  </si>
  <si>
    <t>R3.4.1名称変更（旧：(国)農研種苗セ北海道）</t>
    <rPh sb="6" eb="8">
      <t>メイショウ</t>
    </rPh>
    <rPh sb="8" eb="10">
      <t>ヘンコウ</t>
    </rPh>
    <rPh sb="11" eb="12">
      <t>キュウ</t>
    </rPh>
    <phoneticPr fontId="1"/>
  </si>
  <si>
    <t>(国)農研胆振農場</t>
    <rPh sb="1" eb="2">
      <t>クニ</t>
    </rPh>
    <rPh sb="3" eb="5">
      <t>ノウケン</t>
    </rPh>
    <rPh sb="5" eb="7">
      <t>イブリ</t>
    </rPh>
    <rPh sb="7" eb="9">
      <t>ノウジョウ</t>
    </rPh>
    <phoneticPr fontId="2"/>
  </si>
  <si>
    <t>R3.4.1名称変更（旧：(国)農研種苗ｾﾝﾀｰ胆振）</t>
    <rPh sb="6" eb="8">
      <t>メイショウ</t>
    </rPh>
    <rPh sb="8" eb="10">
      <t>ヘンコウ</t>
    </rPh>
    <rPh sb="11" eb="12">
      <t>キュウ</t>
    </rPh>
    <phoneticPr fontId="1"/>
  </si>
  <si>
    <t>(国)農研北海農場後志</t>
    <rPh sb="1" eb="2">
      <t>クニ</t>
    </rPh>
    <rPh sb="3" eb="5">
      <t>ノウケン</t>
    </rPh>
    <rPh sb="5" eb="7">
      <t>ホッカイ</t>
    </rPh>
    <rPh sb="7" eb="9">
      <t>ノウジョウ</t>
    </rPh>
    <rPh sb="9" eb="10">
      <t>ウシ</t>
    </rPh>
    <rPh sb="10" eb="11">
      <t>ココロザシ</t>
    </rPh>
    <phoneticPr fontId="2"/>
  </si>
  <si>
    <t>R3.4.1名称変更（旧：(国)農研種苗ｾﾝﾀｰ後志）</t>
    <rPh sb="6" eb="8">
      <t>メイショウ</t>
    </rPh>
    <rPh sb="8" eb="10">
      <t>ヘンコウ</t>
    </rPh>
    <rPh sb="11" eb="12">
      <t>キュウ</t>
    </rPh>
    <phoneticPr fontId="1"/>
  </si>
  <si>
    <t>(国)農研十勝農場</t>
    <rPh sb="1" eb="2">
      <t>クニ</t>
    </rPh>
    <rPh sb="3" eb="5">
      <t>ノウケン</t>
    </rPh>
    <rPh sb="5" eb="7">
      <t>トカチ</t>
    </rPh>
    <rPh sb="7" eb="9">
      <t>ノウジョウ</t>
    </rPh>
    <phoneticPr fontId="2"/>
  </si>
  <si>
    <t>R3.4.1名称変更（旧：(国)農研種苗ｾﾝﾀｰ十勝）</t>
    <rPh sb="6" eb="8">
      <t>メイショウ</t>
    </rPh>
    <rPh sb="8" eb="10">
      <t>ヘンコウ</t>
    </rPh>
    <rPh sb="11" eb="12">
      <t>キュウ</t>
    </rPh>
    <phoneticPr fontId="1"/>
  </si>
  <si>
    <t>横浜植防札幌支所</t>
    <rPh sb="0" eb="2">
      <t>ヨコハマ</t>
    </rPh>
    <rPh sb="2" eb="3">
      <t>ショク</t>
    </rPh>
    <rPh sb="3" eb="4">
      <t>ボウ</t>
    </rPh>
    <rPh sb="4" eb="6">
      <t>サッポロ</t>
    </rPh>
    <rPh sb="6" eb="8">
      <t>シショ</t>
    </rPh>
    <phoneticPr fontId="1"/>
  </si>
  <si>
    <t>(国)農研札幌拠点</t>
    <rPh sb="1" eb="2">
      <t>クニ</t>
    </rPh>
    <rPh sb="3" eb="5">
      <t>ノウケン</t>
    </rPh>
    <rPh sb="5" eb="7">
      <t>サッポロ</t>
    </rPh>
    <rPh sb="7" eb="9">
      <t>キョテン</t>
    </rPh>
    <phoneticPr fontId="2"/>
  </si>
  <si>
    <t>R3.4.1名称変更（旧：(国)農研北海道農本所）</t>
    <rPh sb="6" eb="8">
      <t>メイショウ</t>
    </rPh>
    <rPh sb="8" eb="10">
      <t>ヘンコウ</t>
    </rPh>
    <rPh sb="11" eb="12">
      <t>キュウ</t>
    </rPh>
    <phoneticPr fontId="1"/>
  </si>
  <si>
    <t>(国)農研芽室拠点</t>
    <rPh sb="1" eb="2">
      <t>クニ</t>
    </rPh>
    <rPh sb="3" eb="5">
      <t>ノウケン</t>
    </rPh>
    <rPh sb="5" eb="7">
      <t>メムロ</t>
    </rPh>
    <rPh sb="7" eb="9">
      <t>キョテン</t>
    </rPh>
    <phoneticPr fontId="2"/>
  </si>
  <si>
    <t>R3.4.1名称変更（旧：(国)農研北海道農芽室）</t>
    <rPh sb="6" eb="8">
      <t>メイショウ</t>
    </rPh>
    <rPh sb="8" eb="10">
      <t>ヘンコウ</t>
    </rPh>
    <rPh sb="11" eb="12">
      <t>キュウ</t>
    </rPh>
    <phoneticPr fontId="1"/>
  </si>
  <si>
    <t>(国)水研資源研札幌</t>
    <rPh sb="1" eb="2">
      <t>クニ</t>
    </rPh>
    <rPh sb="3" eb="4">
      <t>ミズ</t>
    </rPh>
    <rPh sb="4" eb="5">
      <t>ケン</t>
    </rPh>
    <rPh sb="5" eb="7">
      <t>シゲン</t>
    </rPh>
    <rPh sb="7" eb="8">
      <t>ケン</t>
    </rPh>
    <rPh sb="8" eb="10">
      <t>サッポロ</t>
    </rPh>
    <phoneticPr fontId="1"/>
  </si>
  <si>
    <t>北海道漁業調整事務所</t>
    <rPh sb="0" eb="3">
      <t>ホッカイドウ</t>
    </rPh>
    <rPh sb="3" eb="5">
      <t>ギョギョウ</t>
    </rPh>
    <rPh sb="5" eb="7">
      <t>チョウセイ</t>
    </rPh>
    <rPh sb="7" eb="10">
      <t>ジムショ</t>
    </rPh>
    <phoneticPr fontId="1"/>
  </si>
  <si>
    <t>(独)消費安全ｾﾝﾀｰ札幌</t>
    <rPh sb="1" eb="2">
      <t>ドク</t>
    </rPh>
    <rPh sb="3" eb="5">
      <t>ショウヒ</t>
    </rPh>
    <rPh sb="5" eb="7">
      <t>アンゼン</t>
    </rPh>
    <rPh sb="11" eb="13">
      <t>サッポロ</t>
    </rPh>
    <phoneticPr fontId="1"/>
  </si>
  <si>
    <t>動物検疫所北海道東北</t>
    <rPh sb="0" eb="2">
      <t>ドウブツ</t>
    </rPh>
    <rPh sb="2" eb="5">
      <t>ケンエキショ</t>
    </rPh>
    <rPh sb="5" eb="8">
      <t>ホッカイドウ</t>
    </rPh>
    <rPh sb="8" eb="10">
      <t>トウホク</t>
    </rPh>
    <phoneticPr fontId="1"/>
  </si>
  <si>
    <t>125</t>
    <phoneticPr fontId="1"/>
  </si>
  <si>
    <t>(国)水研資源研釧路</t>
    <rPh sb="1" eb="2">
      <t>クニ</t>
    </rPh>
    <rPh sb="3" eb="4">
      <t>ミズ</t>
    </rPh>
    <rPh sb="4" eb="5">
      <t>ケン</t>
    </rPh>
    <rPh sb="5" eb="7">
      <t>シゲン</t>
    </rPh>
    <rPh sb="7" eb="8">
      <t>ケン</t>
    </rPh>
    <rPh sb="8" eb="10">
      <t>クシロ</t>
    </rPh>
    <phoneticPr fontId="1"/>
  </si>
  <si>
    <t>(独)家畜改良ｾﾝﾀｰ奥羽</t>
    <rPh sb="1" eb="2">
      <t>ドク</t>
    </rPh>
    <rPh sb="3" eb="7">
      <t>カチクカイリョウ</t>
    </rPh>
    <rPh sb="11" eb="13">
      <t>オクウ</t>
    </rPh>
    <phoneticPr fontId="1"/>
  </si>
  <si>
    <t>(国)農研上北農場</t>
    <rPh sb="1" eb="2">
      <t>クニ</t>
    </rPh>
    <rPh sb="3" eb="5">
      <t>ノウケン</t>
    </rPh>
    <rPh sb="5" eb="7">
      <t>カミキタ</t>
    </rPh>
    <rPh sb="7" eb="9">
      <t>ノウジョウ</t>
    </rPh>
    <phoneticPr fontId="2"/>
  </si>
  <si>
    <t>R3.4.1名称変更（旧：(国)農研種苗ｾﾝﾀｰ上北）</t>
    <rPh sb="6" eb="8">
      <t>メイショウ</t>
    </rPh>
    <rPh sb="8" eb="10">
      <t>ヘンコウ</t>
    </rPh>
    <rPh sb="11" eb="12">
      <t>キュウ</t>
    </rPh>
    <phoneticPr fontId="1"/>
  </si>
  <si>
    <t>北奥羽調査管理事務所</t>
    <rPh sb="0" eb="1">
      <t>キタ</t>
    </rPh>
    <rPh sb="1" eb="3">
      <t>オクウ</t>
    </rPh>
    <rPh sb="3" eb="5">
      <t>チョウサ</t>
    </rPh>
    <rPh sb="5" eb="7">
      <t>カンリ</t>
    </rPh>
    <rPh sb="7" eb="9">
      <t>ジム</t>
    </rPh>
    <rPh sb="9" eb="10">
      <t>ショ</t>
    </rPh>
    <phoneticPr fontId="1"/>
  </si>
  <si>
    <t>津軽土地改良建設事務</t>
    <rPh sb="0" eb="2">
      <t>ツガル</t>
    </rPh>
    <rPh sb="2" eb="4">
      <t>トチ</t>
    </rPh>
    <rPh sb="4" eb="6">
      <t>カイリョウ</t>
    </rPh>
    <rPh sb="6" eb="8">
      <t>ケンセツ</t>
    </rPh>
    <rPh sb="8" eb="10">
      <t>ジム</t>
    </rPh>
    <phoneticPr fontId="1"/>
  </si>
  <si>
    <t>会津南部農業水利事業</t>
    <rPh sb="0" eb="2">
      <t>アイヅ</t>
    </rPh>
    <rPh sb="2" eb="4">
      <t>ナンブ</t>
    </rPh>
    <rPh sb="4" eb="6">
      <t>ノウギョウ</t>
    </rPh>
    <rPh sb="6" eb="8">
      <t>スイリ</t>
    </rPh>
    <rPh sb="8" eb="10">
      <t>ジギョウ</t>
    </rPh>
    <phoneticPr fontId="1"/>
  </si>
  <si>
    <t>旭川農業水利事業所</t>
    <rPh sb="0" eb="2">
      <t>アサヒカワ</t>
    </rPh>
    <rPh sb="2" eb="4">
      <t>ノウギョウ</t>
    </rPh>
    <rPh sb="4" eb="6">
      <t>スイリ</t>
    </rPh>
    <rPh sb="6" eb="9">
      <t>ジギョウショ</t>
    </rPh>
    <phoneticPr fontId="1"/>
  </si>
  <si>
    <t>岩手山麓農水事業所</t>
    <rPh sb="0" eb="2">
      <t>イワテ</t>
    </rPh>
    <rPh sb="2" eb="4">
      <t>サンロク</t>
    </rPh>
    <rPh sb="4" eb="6">
      <t>ノウスイ</t>
    </rPh>
    <rPh sb="6" eb="9">
      <t>ジギョウショ</t>
    </rPh>
    <phoneticPr fontId="1"/>
  </si>
  <si>
    <t>最上川下流左岸事業所</t>
    <rPh sb="0" eb="3">
      <t>モガミガワ</t>
    </rPh>
    <rPh sb="3" eb="5">
      <t>カリュウ</t>
    </rPh>
    <rPh sb="5" eb="7">
      <t>サガン</t>
    </rPh>
    <rPh sb="7" eb="10">
      <t>ジギョウショ</t>
    </rPh>
    <phoneticPr fontId="1"/>
  </si>
  <si>
    <t>(国)農研盛岡拠点</t>
    <rPh sb="1" eb="2">
      <t>クニ</t>
    </rPh>
    <rPh sb="3" eb="5">
      <t>ノウケン</t>
    </rPh>
    <rPh sb="5" eb="7">
      <t>モリオカ</t>
    </rPh>
    <rPh sb="7" eb="9">
      <t>キョテン</t>
    </rPh>
    <phoneticPr fontId="2"/>
  </si>
  <si>
    <t>R3.4.1名称変更（旧：(国)農研東北農研本所）</t>
    <rPh sb="6" eb="8">
      <t>メイショウ</t>
    </rPh>
    <rPh sb="8" eb="10">
      <t>ヘンコウ</t>
    </rPh>
    <rPh sb="11" eb="12">
      <t>キュウ</t>
    </rPh>
    <phoneticPr fontId="1"/>
  </si>
  <si>
    <t>(独)家畜改良ｾﾝﾀｰ岩手</t>
    <rPh sb="1" eb="2">
      <t>ドク</t>
    </rPh>
    <rPh sb="3" eb="7">
      <t>カチクカイリョウ</t>
    </rPh>
    <rPh sb="11" eb="13">
      <t>イワテ</t>
    </rPh>
    <phoneticPr fontId="1"/>
  </si>
  <si>
    <t>北上調査管理事務所</t>
    <rPh sb="0" eb="2">
      <t>キタカミ</t>
    </rPh>
    <rPh sb="2" eb="4">
      <t>チョウサ</t>
    </rPh>
    <rPh sb="4" eb="6">
      <t>カンリ</t>
    </rPh>
    <rPh sb="6" eb="9">
      <t>ジムショ</t>
    </rPh>
    <phoneticPr fontId="1"/>
  </si>
  <si>
    <t>東北農政局</t>
    <rPh sb="0" eb="2">
      <t>トウホク</t>
    </rPh>
    <rPh sb="2" eb="5">
      <t>ノウセイキョク</t>
    </rPh>
    <phoneticPr fontId="1"/>
  </si>
  <si>
    <t>東北農政局技術事務所</t>
    <rPh sb="0" eb="2">
      <t>トウホク</t>
    </rPh>
    <rPh sb="2" eb="5">
      <t>ノウセイキョク</t>
    </rPh>
    <rPh sb="5" eb="7">
      <t>ギジュツ</t>
    </rPh>
    <rPh sb="7" eb="10">
      <t>ジムショ</t>
    </rPh>
    <phoneticPr fontId="1"/>
  </si>
  <si>
    <t>(国)水研資源研塩釜</t>
    <rPh sb="1" eb="2">
      <t>クニ</t>
    </rPh>
    <rPh sb="3" eb="4">
      <t>ミズ</t>
    </rPh>
    <rPh sb="4" eb="5">
      <t>ケン</t>
    </rPh>
    <rPh sb="5" eb="7">
      <t>シゲン</t>
    </rPh>
    <rPh sb="7" eb="8">
      <t>ケン</t>
    </rPh>
    <rPh sb="8" eb="10">
      <t>シオガマ</t>
    </rPh>
    <phoneticPr fontId="1"/>
  </si>
  <si>
    <t>仙台漁業調整事務所</t>
    <rPh sb="0" eb="2">
      <t>センダイ</t>
    </rPh>
    <rPh sb="2" eb="4">
      <t>ギョギョウ</t>
    </rPh>
    <rPh sb="4" eb="6">
      <t>チョウセイ</t>
    </rPh>
    <rPh sb="6" eb="9">
      <t>ジムショ</t>
    </rPh>
    <phoneticPr fontId="1"/>
  </si>
  <si>
    <t>横浜植防塩釜支所</t>
    <rPh sb="0" eb="2">
      <t>ヨコハマ</t>
    </rPh>
    <rPh sb="2" eb="4">
      <t>ショクボウ</t>
    </rPh>
    <rPh sb="4" eb="6">
      <t>シオガマ</t>
    </rPh>
    <rPh sb="6" eb="8">
      <t>シショ</t>
    </rPh>
    <phoneticPr fontId="1"/>
  </si>
  <si>
    <t>(国)農研大仙拠点</t>
    <rPh sb="1" eb="2">
      <t>クニ</t>
    </rPh>
    <rPh sb="3" eb="5">
      <t>ノウケン</t>
    </rPh>
    <rPh sb="5" eb="7">
      <t>ダイセン</t>
    </rPh>
    <rPh sb="7" eb="9">
      <t>キョテン</t>
    </rPh>
    <phoneticPr fontId="2"/>
  </si>
  <si>
    <t>R3.4.1名称変更（旧：(国)農研東北農研大仙）</t>
    <rPh sb="6" eb="8">
      <t>メイショウ</t>
    </rPh>
    <rPh sb="8" eb="10">
      <t>ヘンコウ</t>
    </rPh>
    <rPh sb="11" eb="12">
      <t>キュウ</t>
    </rPh>
    <phoneticPr fontId="1"/>
  </si>
  <si>
    <t>西奥羽調査管理事務所</t>
    <rPh sb="0" eb="1">
      <t>ニシ</t>
    </rPh>
    <rPh sb="1" eb="3">
      <t>オウウ</t>
    </rPh>
    <rPh sb="3" eb="5">
      <t>チョウサ</t>
    </rPh>
    <rPh sb="5" eb="7">
      <t>カンリ</t>
    </rPh>
    <rPh sb="7" eb="10">
      <t>ジムショ</t>
    </rPh>
    <phoneticPr fontId="1"/>
  </si>
  <si>
    <t>平鹿平野農水事業所</t>
  </si>
  <si>
    <t>237</t>
    <phoneticPr fontId="1"/>
  </si>
  <si>
    <t>八郎潟農業水利事業所</t>
    <rPh sb="0" eb="3">
      <t>ハチロウガタ</t>
    </rPh>
    <rPh sb="3" eb="5">
      <t>ノウギョウ</t>
    </rPh>
    <rPh sb="5" eb="7">
      <t>スイリ</t>
    </rPh>
    <rPh sb="7" eb="10">
      <t>ジギョウショ</t>
    </rPh>
    <phoneticPr fontId="1"/>
  </si>
  <si>
    <t>(国)農研福島拠点</t>
    <rPh sb="1" eb="2">
      <t>クニ</t>
    </rPh>
    <rPh sb="3" eb="5">
      <t>ノウケン</t>
    </rPh>
    <rPh sb="5" eb="7">
      <t>フクシマ</t>
    </rPh>
    <rPh sb="7" eb="9">
      <t>キョテン</t>
    </rPh>
    <phoneticPr fontId="2"/>
  </si>
  <si>
    <t>R3.4.1名称変更（旧：(国)農研東北農研福島）</t>
    <rPh sb="6" eb="8">
      <t>メイショウ</t>
    </rPh>
    <rPh sb="8" eb="10">
      <t>ヘンコウ</t>
    </rPh>
    <rPh sb="11" eb="12">
      <t>キュウ</t>
    </rPh>
    <phoneticPr fontId="1"/>
  </si>
  <si>
    <t>(独)家畜改良ｾﾝﾀｰ本所</t>
    <rPh sb="1" eb="2">
      <t>ドク</t>
    </rPh>
    <rPh sb="3" eb="7">
      <t>カチクカイリョウ</t>
    </rPh>
    <rPh sb="11" eb="13">
      <t>ホンショ</t>
    </rPh>
    <phoneticPr fontId="1"/>
  </si>
  <si>
    <t>阿武隈調査管理事務所</t>
    <rPh sb="0" eb="3">
      <t>アブクマ</t>
    </rPh>
    <rPh sb="3" eb="5">
      <t>チョウサ</t>
    </rPh>
    <rPh sb="5" eb="7">
      <t>カンリ</t>
    </rPh>
    <rPh sb="7" eb="10">
      <t>ジムショ</t>
    </rPh>
    <phoneticPr fontId="1"/>
  </si>
  <si>
    <t>286</t>
    <phoneticPr fontId="1"/>
  </si>
  <si>
    <t>東北農政局(震災復興)</t>
    <rPh sb="0" eb="2">
      <t>トウホク</t>
    </rPh>
    <rPh sb="2" eb="5">
      <t>ノウセイキョク</t>
    </rPh>
    <rPh sb="6" eb="8">
      <t>シンサイ</t>
    </rPh>
    <rPh sb="8" eb="10">
      <t>フッコウ</t>
    </rPh>
    <phoneticPr fontId="1"/>
  </si>
  <si>
    <t>(独)消費安全ｾﾝﾀｰ仙台</t>
    <rPh sb="1" eb="2">
      <t>ドク</t>
    </rPh>
    <rPh sb="3" eb="5">
      <t>ショウヒ</t>
    </rPh>
    <rPh sb="5" eb="7">
      <t>アンゼン</t>
    </rPh>
    <rPh sb="11" eb="13">
      <t>センダイ</t>
    </rPh>
    <phoneticPr fontId="1"/>
  </si>
  <si>
    <t>河南二期農業水利事業</t>
    <rPh sb="0" eb="2">
      <t>カナン</t>
    </rPh>
    <rPh sb="2" eb="4">
      <t>ニキ</t>
    </rPh>
    <rPh sb="4" eb="6">
      <t>ノウギョウ</t>
    </rPh>
    <rPh sb="6" eb="8">
      <t>スイリ</t>
    </rPh>
    <rPh sb="8" eb="10">
      <t>ジギョウ</t>
    </rPh>
    <phoneticPr fontId="1"/>
  </si>
  <si>
    <t>東北農政局(青森）</t>
  </si>
  <si>
    <t>R4.4.1廃止　290 赤川農業水利事業所</t>
    <rPh sb="6" eb="8">
      <t>ハイシ</t>
    </rPh>
    <rPh sb="13" eb="15">
      <t>アカガワ</t>
    </rPh>
    <rPh sb="15" eb="17">
      <t>ノウギョウ</t>
    </rPh>
    <rPh sb="17" eb="19">
      <t>スイリ</t>
    </rPh>
    <rPh sb="19" eb="21">
      <t>ジギョウ</t>
    </rPh>
    <rPh sb="21" eb="22">
      <t>ジョ</t>
    </rPh>
    <phoneticPr fontId="1"/>
  </si>
  <si>
    <t>東北農政局(岩手）</t>
  </si>
  <si>
    <t>東北農政局(秋田）</t>
  </si>
  <si>
    <t>東北農政局(山形）</t>
  </si>
  <si>
    <t>東北農政局(福島）</t>
  </si>
  <si>
    <t>田沢二期農業水利事業</t>
    <rPh sb="0" eb="2">
      <t>タザワ</t>
    </rPh>
    <rPh sb="2" eb="4">
      <t>ニキ</t>
    </rPh>
    <rPh sb="4" eb="6">
      <t>ノウギョウ</t>
    </rPh>
    <rPh sb="6" eb="8">
      <t>スイリ</t>
    </rPh>
    <rPh sb="8" eb="10">
      <t>ジギョウ</t>
    </rPh>
    <phoneticPr fontId="1"/>
  </si>
  <si>
    <t>R3.4.1廃止　297 仙台東土地改良建設事</t>
    <rPh sb="6" eb="8">
      <t>ハイシ</t>
    </rPh>
    <rPh sb="13" eb="15">
      <t>センダイ</t>
    </rPh>
    <rPh sb="15" eb="16">
      <t>ヒガシ</t>
    </rPh>
    <rPh sb="16" eb="18">
      <t>トチ</t>
    </rPh>
    <rPh sb="18" eb="20">
      <t>カイリョウ</t>
    </rPh>
    <rPh sb="20" eb="22">
      <t>ケンセツ</t>
    </rPh>
    <rPh sb="22" eb="23">
      <t>ジ</t>
    </rPh>
    <phoneticPr fontId="1"/>
  </si>
  <si>
    <t>和賀中央農水事業所</t>
    <rPh sb="0" eb="2">
      <t>ワカ</t>
    </rPh>
    <rPh sb="2" eb="4">
      <t>チュウオウ</t>
    </rPh>
    <rPh sb="4" eb="6">
      <t>ノウスイ</t>
    </rPh>
    <rPh sb="6" eb="9">
      <t>ジギョウショ</t>
    </rPh>
    <phoneticPr fontId="1"/>
  </si>
  <si>
    <t>R4.4.1廃止　298 平川二期農業水利事業</t>
    <rPh sb="6" eb="8">
      <t>ハイシ</t>
    </rPh>
    <rPh sb="13" eb="15">
      <t>ヒラカワ</t>
    </rPh>
    <rPh sb="15" eb="16">
      <t>フタ</t>
    </rPh>
    <rPh sb="16" eb="17">
      <t>キ</t>
    </rPh>
    <rPh sb="17" eb="19">
      <t>ノウギョウ</t>
    </rPh>
    <rPh sb="19" eb="21">
      <t>スイリ</t>
    </rPh>
    <rPh sb="21" eb="23">
      <t>ジギョウ</t>
    </rPh>
    <phoneticPr fontId="1"/>
  </si>
  <si>
    <t>(国)農研常陸大宮拠点</t>
    <rPh sb="1" eb="2">
      <t>クニ</t>
    </rPh>
    <rPh sb="3" eb="5">
      <t>ノウケン</t>
    </rPh>
    <rPh sb="7" eb="9">
      <t>オオミヤ</t>
    </rPh>
    <phoneticPr fontId="2"/>
  </si>
  <si>
    <t>R3.4.1名称変更（旧：(国)農研次世代放射線）</t>
    <rPh sb="6" eb="8">
      <t>メイショウ</t>
    </rPh>
    <rPh sb="8" eb="10">
      <t>ヘンコウ</t>
    </rPh>
    <rPh sb="11" eb="12">
      <t>キュウ</t>
    </rPh>
    <phoneticPr fontId="1"/>
  </si>
  <si>
    <t>(独)家畜改良ｾﾝﾀｰ茨城</t>
    <rPh sb="1" eb="2">
      <t>ドク</t>
    </rPh>
    <rPh sb="3" eb="7">
      <t>カチクカイリョウ</t>
    </rPh>
    <rPh sb="11" eb="13">
      <t>イバラキ</t>
    </rPh>
    <phoneticPr fontId="1"/>
  </si>
  <si>
    <t>(国)水研技術研神栖</t>
    <rPh sb="1" eb="2">
      <t>クニ</t>
    </rPh>
    <rPh sb="3" eb="4">
      <t>ミズ</t>
    </rPh>
    <rPh sb="4" eb="5">
      <t>ケン</t>
    </rPh>
    <rPh sb="5" eb="7">
      <t>ギジュツ</t>
    </rPh>
    <rPh sb="7" eb="8">
      <t>ケン</t>
    </rPh>
    <rPh sb="8" eb="10">
      <t>カミス</t>
    </rPh>
    <phoneticPr fontId="1"/>
  </si>
  <si>
    <t>那珂川沿岸農水事業所</t>
    <rPh sb="0" eb="3">
      <t>ナカガワ</t>
    </rPh>
    <rPh sb="3" eb="5">
      <t>エンガン</t>
    </rPh>
    <rPh sb="5" eb="7">
      <t>ノウスイ</t>
    </rPh>
    <rPh sb="7" eb="10">
      <t>ジギョウショ</t>
    </rPh>
    <phoneticPr fontId="1"/>
  </si>
  <si>
    <t>(国)農研那須塩原拠点</t>
    <rPh sb="1" eb="2">
      <t>クニ</t>
    </rPh>
    <rPh sb="3" eb="5">
      <t>ノウケン</t>
    </rPh>
    <rPh sb="7" eb="9">
      <t>シオバラ</t>
    </rPh>
    <phoneticPr fontId="2"/>
  </si>
  <si>
    <t>R3.4.1名称変更（旧：(国)農研畜産飼料作研）</t>
    <rPh sb="6" eb="8">
      <t>メイショウ</t>
    </rPh>
    <rPh sb="8" eb="10">
      <t>ヘンコウ</t>
    </rPh>
    <rPh sb="11" eb="12">
      <t>キュウ</t>
    </rPh>
    <phoneticPr fontId="1"/>
  </si>
  <si>
    <t>(国)農研嬬恋農場</t>
    <rPh sb="1" eb="2">
      <t>クニ</t>
    </rPh>
    <rPh sb="3" eb="5">
      <t>ノウケン</t>
    </rPh>
    <phoneticPr fontId="2"/>
  </si>
  <si>
    <t>R3.4.1名称変更（旧：(国)農研種苗ｾﾝﾀｰ嬬恋）</t>
    <rPh sb="6" eb="8">
      <t>メイショウ</t>
    </rPh>
    <rPh sb="8" eb="10">
      <t>ヘンコウ</t>
    </rPh>
    <rPh sb="11" eb="12">
      <t>キュウ</t>
    </rPh>
    <phoneticPr fontId="1"/>
  </si>
  <si>
    <t>関東農政局技術事務所</t>
    <rPh sb="0" eb="2">
      <t>カントウ</t>
    </rPh>
    <rPh sb="2" eb="5">
      <t>ノウセイキョク</t>
    </rPh>
    <rPh sb="5" eb="7">
      <t>ギジュツ</t>
    </rPh>
    <rPh sb="7" eb="10">
      <t>ジムショ</t>
    </rPh>
    <phoneticPr fontId="1"/>
  </si>
  <si>
    <t>荒川中部農水事業所</t>
    <rPh sb="0" eb="2">
      <t>アラカワ</t>
    </rPh>
    <rPh sb="2" eb="4">
      <t>チュウブ</t>
    </rPh>
    <rPh sb="4" eb="6">
      <t>ノウスイ</t>
    </rPh>
    <rPh sb="6" eb="9">
      <t>ジギョウショ</t>
    </rPh>
    <phoneticPr fontId="1"/>
  </si>
  <si>
    <t>利根調管理事務所</t>
    <rPh sb="0" eb="2">
      <t>トネ</t>
    </rPh>
    <rPh sb="2" eb="3">
      <t>チョウ</t>
    </rPh>
    <rPh sb="3" eb="5">
      <t>カンリ</t>
    </rPh>
    <rPh sb="5" eb="8">
      <t>ジムショ</t>
    </rPh>
    <phoneticPr fontId="1"/>
  </si>
  <si>
    <t>横浜植防成田支所</t>
    <rPh sb="0" eb="2">
      <t>ヨコハマ</t>
    </rPh>
    <rPh sb="2" eb="4">
      <t>ショクボウ</t>
    </rPh>
    <rPh sb="4" eb="6">
      <t>ナリタ</t>
    </rPh>
    <rPh sb="6" eb="8">
      <t>シショ</t>
    </rPh>
    <phoneticPr fontId="1"/>
  </si>
  <si>
    <t>動物検疫所成田支所</t>
    <rPh sb="0" eb="2">
      <t>ドウブツ</t>
    </rPh>
    <rPh sb="2" eb="5">
      <t>ケンエキショ</t>
    </rPh>
    <rPh sb="5" eb="7">
      <t>ナリタ</t>
    </rPh>
    <rPh sb="7" eb="9">
      <t>シショ</t>
    </rPh>
    <phoneticPr fontId="1"/>
  </si>
  <si>
    <t>R3.4.1廃止　357 北総中央農水事業所</t>
    <rPh sb="6" eb="8">
      <t>ハイシ</t>
    </rPh>
    <rPh sb="13" eb="15">
      <t>ホクソウ</t>
    </rPh>
    <rPh sb="15" eb="17">
      <t>チュウオウ</t>
    </rPh>
    <rPh sb="17" eb="19">
      <t>ノウスイ</t>
    </rPh>
    <rPh sb="19" eb="22">
      <t>ジギョウショ</t>
    </rPh>
    <phoneticPr fontId="1"/>
  </si>
  <si>
    <t>印旛沼二期農業水利事</t>
    <rPh sb="0" eb="3">
      <t>インバヌマ</t>
    </rPh>
    <rPh sb="3" eb="5">
      <t>ニキ</t>
    </rPh>
    <rPh sb="5" eb="7">
      <t>ノウギョウ</t>
    </rPh>
    <rPh sb="7" eb="9">
      <t>スイリ</t>
    </rPh>
    <rPh sb="9" eb="10">
      <t>ゴト</t>
    </rPh>
    <phoneticPr fontId="1"/>
  </si>
  <si>
    <t>360</t>
    <phoneticPr fontId="1"/>
  </si>
  <si>
    <t>手賀沼農地防災事業所</t>
    <rPh sb="0" eb="3">
      <t>テガヌマ</t>
    </rPh>
    <rPh sb="3" eb="5">
      <t>ノウチ</t>
    </rPh>
    <rPh sb="5" eb="7">
      <t>ボウサイ</t>
    </rPh>
    <rPh sb="7" eb="10">
      <t>ジギョウショ</t>
    </rPh>
    <phoneticPr fontId="1"/>
  </si>
  <si>
    <t>関東農政局</t>
    <rPh sb="0" eb="2">
      <t>カントウ</t>
    </rPh>
    <rPh sb="2" eb="5">
      <t>ノウセイキョク</t>
    </rPh>
    <phoneticPr fontId="1"/>
  </si>
  <si>
    <t>動物医薬品検査所</t>
    <rPh sb="0" eb="2">
      <t>ドウブツ</t>
    </rPh>
    <rPh sb="2" eb="5">
      <t>イヤクヒン</t>
    </rPh>
    <rPh sb="5" eb="8">
      <t>ケンサショ</t>
    </rPh>
    <phoneticPr fontId="1"/>
  </si>
  <si>
    <t>農林水産研修所</t>
    <rPh sb="0" eb="2">
      <t>ノウリン</t>
    </rPh>
    <rPh sb="2" eb="4">
      <t>スイサン</t>
    </rPh>
    <rPh sb="4" eb="7">
      <t>ケンシュウジョ</t>
    </rPh>
    <phoneticPr fontId="1"/>
  </si>
  <si>
    <t>横浜植防東京支所</t>
    <rPh sb="0" eb="2">
      <t>ヨコハマ</t>
    </rPh>
    <rPh sb="2" eb="4">
      <t>ショクボウ</t>
    </rPh>
    <rPh sb="4" eb="6">
      <t>トウキョウ</t>
    </rPh>
    <rPh sb="6" eb="8">
      <t>シショ</t>
    </rPh>
    <phoneticPr fontId="1"/>
  </si>
  <si>
    <t>(国)農研小平拠点</t>
    <rPh sb="1" eb="2">
      <t>クニ</t>
    </rPh>
    <rPh sb="3" eb="5">
      <t>ノウケン</t>
    </rPh>
    <phoneticPr fontId="2"/>
  </si>
  <si>
    <t>R3.4.1名称変更（旧：(国)農研動物衛生海外）</t>
    <rPh sb="6" eb="8">
      <t>メイショウ</t>
    </rPh>
    <rPh sb="8" eb="10">
      <t>ヘンコウ</t>
    </rPh>
    <rPh sb="11" eb="12">
      <t>キュウ</t>
    </rPh>
    <phoneticPr fontId="1"/>
  </si>
  <si>
    <t>(独)消費安全ｾﾝﾀｰ本部</t>
    <rPh sb="1" eb="2">
      <t>ドク</t>
    </rPh>
    <rPh sb="3" eb="7">
      <t>ショウヒアンゼン</t>
    </rPh>
    <rPh sb="11" eb="13">
      <t>ホンブ</t>
    </rPh>
    <phoneticPr fontId="1"/>
  </si>
  <si>
    <t>(独)消費安全ｾﾝﾀｰ農薬</t>
    <rPh sb="1" eb="2">
      <t>ドク</t>
    </rPh>
    <rPh sb="3" eb="7">
      <t>ショウヒアンゼン</t>
    </rPh>
    <rPh sb="11" eb="13">
      <t>ノウヤク</t>
    </rPh>
    <phoneticPr fontId="1"/>
  </si>
  <si>
    <t>(独)消費安全ｾﾝﾀｰ横浜</t>
    <rPh sb="1" eb="2">
      <t>ドク</t>
    </rPh>
    <rPh sb="3" eb="7">
      <t>ショウヒアンゼン</t>
    </rPh>
    <rPh sb="11" eb="13">
      <t>ヨコハマ</t>
    </rPh>
    <phoneticPr fontId="1"/>
  </si>
  <si>
    <t>(国)農研さいたま拠点</t>
    <rPh sb="1" eb="2">
      <t>クニ</t>
    </rPh>
    <rPh sb="3" eb="5">
      <t>ノウケン</t>
    </rPh>
    <rPh sb="9" eb="11">
      <t>キョテン</t>
    </rPh>
    <phoneticPr fontId="2"/>
  </si>
  <si>
    <t>R3.4.1名称変更（旧：(国)農研革新工学研究）</t>
    <rPh sb="6" eb="8">
      <t>メイショウ</t>
    </rPh>
    <rPh sb="8" eb="10">
      <t>ヘンコウ</t>
    </rPh>
    <rPh sb="11" eb="12">
      <t>キュウ</t>
    </rPh>
    <phoneticPr fontId="1"/>
  </si>
  <si>
    <t>横浜植物防疫所羽田空</t>
  </si>
  <si>
    <t>動物検疫所羽田空港支</t>
  </si>
  <si>
    <t>横浜植物防疫所</t>
  </si>
  <si>
    <t>動物検疫所</t>
  </si>
  <si>
    <t>(国)水研資源研究所</t>
    <rPh sb="1" eb="2">
      <t>クニ</t>
    </rPh>
    <rPh sb="3" eb="4">
      <t>ミズ</t>
    </rPh>
    <rPh sb="4" eb="5">
      <t>ケン</t>
    </rPh>
    <rPh sb="5" eb="7">
      <t>シゲン</t>
    </rPh>
    <rPh sb="7" eb="10">
      <t>ケンキュウショ</t>
    </rPh>
    <phoneticPr fontId="1"/>
  </si>
  <si>
    <t>(国)水研機構本部</t>
    <rPh sb="1" eb="2">
      <t>クニ</t>
    </rPh>
    <rPh sb="3" eb="5">
      <t>スイケン</t>
    </rPh>
    <rPh sb="5" eb="7">
      <t>キコウ</t>
    </rPh>
    <rPh sb="7" eb="9">
      <t>ホンブ</t>
    </rPh>
    <phoneticPr fontId="1"/>
  </si>
  <si>
    <t>(国)水研開発調査セ</t>
    <rPh sb="1" eb="2">
      <t>クニ</t>
    </rPh>
    <rPh sb="3" eb="5">
      <t>スイケン</t>
    </rPh>
    <rPh sb="5" eb="7">
      <t>カイハツ</t>
    </rPh>
    <rPh sb="7" eb="9">
      <t>チョウサ</t>
    </rPh>
    <phoneticPr fontId="1"/>
  </si>
  <si>
    <t>R3.4.1新設</t>
    <rPh sb="6" eb="8">
      <t>シンセツ</t>
    </rPh>
    <phoneticPr fontId="1"/>
  </si>
  <si>
    <t>(国)農研上越拠点</t>
    <rPh sb="1" eb="2">
      <t>クニ</t>
    </rPh>
    <rPh sb="3" eb="5">
      <t>ノウケン</t>
    </rPh>
    <phoneticPr fontId="2"/>
  </si>
  <si>
    <t>R3.4.1名称変更（旧：(国)農研中央農研北陸）</t>
    <rPh sb="6" eb="8">
      <t>メイショウ</t>
    </rPh>
    <rPh sb="8" eb="10">
      <t>ヘンコウ</t>
    </rPh>
    <rPh sb="11" eb="12">
      <t>キュウ</t>
    </rPh>
    <phoneticPr fontId="1"/>
  </si>
  <si>
    <t>(国)水研資源研新潟</t>
    <rPh sb="1" eb="2">
      <t>クニ</t>
    </rPh>
    <rPh sb="3" eb="4">
      <t>ミズ</t>
    </rPh>
    <rPh sb="4" eb="5">
      <t>ケン</t>
    </rPh>
    <rPh sb="5" eb="7">
      <t>シゲン</t>
    </rPh>
    <rPh sb="7" eb="8">
      <t>ケン</t>
    </rPh>
    <rPh sb="8" eb="10">
      <t>ニイガタ</t>
    </rPh>
    <phoneticPr fontId="1"/>
  </si>
  <si>
    <t>横浜植防新潟支所</t>
  </si>
  <si>
    <t>信濃川水系調査管理</t>
  </si>
  <si>
    <t>新潟漁業調整事務所</t>
  </si>
  <si>
    <t>北陸農政局（新潟）</t>
  </si>
  <si>
    <t>加治川二期農水事業所</t>
  </si>
  <si>
    <t>関川用水土地改良建設</t>
    <rPh sb="4" eb="6">
      <t>トチ</t>
    </rPh>
    <rPh sb="6" eb="8">
      <t>カイリョウ</t>
    </rPh>
    <rPh sb="8" eb="10">
      <t>ケンセツ</t>
    </rPh>
    <phoneticPr fontId="1"/>
  </si>
  <si>
    <t>R3.4.1名称変更（旧：関川用水農業水利事業所）</t>
    <rPh sb="6" eb="8">
      <t>メイショウ</t>
    </rPh>
    <rPh sb="8" eb="10">
      <t>ヘンコウ</t>
    </rPh>
    <rPh sb="11" eb="12">
      <t>キュウ</t>
    </rPh>
    <rPh sb="13" eb="15">
      <t>セキカワ</t>
    </rPh>
    <rPh sb="15" eb="17">
      <t>ヨウスイ</t>
    </rPh>
    <rPh sb="17" eb="19">
      <t>ノウギョウ</t>
    </rPh>
    <rPh sb="19" eb="21">
      <t>スイリ</t>
    </rPh>
    <rPh sb="21" eb="24">
      <t>ジギョウショ</t>
    </rPh>
    <phoneticPr fontId="1"/>
  </si>
  <si>
    <t>信濃川左岸農水事業所</t>
  </si>
  <si>
    <t>新津郷用水農水事業所</t>
  </si>
  <si>
    <t>名古屋植防伏木富山</t>
  </si>
  <si>
    <t>北陸農政局（富山）</t>
  </si>
  <si>
    <t>448</t>
    <phoneticPr fontId="1"/>
  </si>
  <si>
    <t>水橋農地整備事業所</t>
    <rPh sb="0" eb="2">
      <t>ミズバシ</t>
    </rPh>
    <rPh sb="2" eb="4">
      <t>ノウチ</t>
    </rPh>
    <rPh sb="4" eb="6">
      <t>セイビ</t>
    </rPh>
    <rPh sb="6" eb="9">
      <t>ジギョウショ</t>
    </rPh>
    <phoneticPr fontId="1"/>
  </si>
  <si>
    <t>R3.8.1新設</t>
    <rPh sb="6" eb="8">
      <t>シンセツ</t>
    </rPh>
    <phoneticPr fontId="1"/>
  </si>
  <si>
    <t>北陸農政局</t>
  </si>
  <si>
    <t>北陸農政局技術事務所</t>
    <rPh sb="0" eb="2">
      <t>ホクリク</t>
    </rPh>
    <rPh sb="2" eb="5">
      <t>ノウセイキョク</t>
    </rPh>
    <rPh sb="5" eb="7">
      <t>ギジュツ</t>
    </rPh>
    <rPh sb="7" eb="10">
      <t>ジムショ</t>
    </rPh>
    <phoneticPr fontId="1"/>
  </si>
  <si>
    <t>西北陸調査管理事務所</t>
  </si>
  <si>
    <t>R3.4.1廃止　466 手取川流域農水事業所</t>
    <rPh sb="6" eb="8">
      <t>ハイシ</t>
    </rPh>
    <rPh sb="13" eb="16">
      <t>テドリガワ</t>
    </rPh>
    <rPh sb="16" eb="18">
      <t>リュウイキ</t>
    </rPh>
    <rPh sb="18" eb="20">
      <t>ノウスイ</t>
    </rPh>
    <rPh sb="20" eb="23">
      <t>ジギョウショ</t>
    </rPh>
    <phoneticPr fontId="1"/>
  </si>
  <si>
    <t>河北潟周辺農地防災</t>
  </si>
  <si>
    <t>新川流域農水事業所</t>
  </si>
  <si>
    <t>北陸農政局（福井）</t>
  </si>
  <si>
    <t>(国)農研北杜拠点</t>
    <rPh sb="1" eb="2">
      <t>クニ</t>
    </rPh>
    <rPh sb="3" eb="5">
      <t>ノウケン</t>
    </rPh>
    <rPh sb="5" eb="6">
      <t>キタ</t>
    </rPh>
    <rPh sb="6" eb="7">
      <t>モリ</t>
    </rPh>
    <rPh sb="7" eb="9">
      <t>キョテン</t>
    </rPh>
    <phoneticPr fontId="2"/>
  </si>
  <si>
    <t>R3.4.1名称変更（旧：(国)農研遺伝資源北杜）</t>
    <rPh sb="6" eb="8">
      <t>メイショウ</t>
    </rPh>
    <rPh sb="8" eb="10">
      <t>ヘンコウ</t>
    </rPh>
    <rPh sb="11" eb="12">
      <t>キュウ</t>
    </rPh>
    <phoneticPr fontId="1"/>
  </si>
  <si>
    <t>(国)農研八岳農場</t>
    <rPh sb="1" eb="2">
      <t>クニ</t>
    </rPh>
    <rPh sb="3" eb="5">
      <t>ノウケン</t>
    </rPh>
    <rPh sb="5" eb="6">
      <t>ハチ</t>
    </rPh>
    <rPh sb="6" eb="7">
      <t>ガク</t>
    </rPh>
    <rPh sb="7" eb="9">
      <t>ノウジョウ</t>
    </rPh>
    <phoneticPr fontId="2"/>
  </si>
  <si>
    <t>R3.4.1名称変更（旧：(国)農研種苗ｾﾝﾀｰ八岳）</t>
    <rPh sb="6" eb="8">
      <t>メイショウ</t>
    </rPh>
    <rPh sb="8" eb="10">
      <t>ヘンコウ</t>
    </rPh>
    <rPh sb="11" eb="12">
      <t>キュウ</t>
    </rPh>
    <phoneticPr fontId="1"/>
  </si>
  <si>
    <t>(国)農研御代田拠点</t>
    <rPh sb="1" eb="2">
      <t>クニ</t>
    </rPh>
    <rPh sb="3" eb="5">
      <t>ノウケン</t>
    </rPh>
    <rPh sb="8" eb="10">
      <t>キョテン</t>
    </rPh>
    <phoneticPr fontId="2"/>
  </si>
  <si>
    <t>R3.4.1名称変更（旧：(国)農研畜産山地放牧）</t>
    <rPh sb="6" eb="8">
      <t>メイショウ</t>
    </rPh>
    <rPh sb="8" eb="10">
      <t>ヘンコウ</t>
    </rPh>
    <rPh sb="11" eb="12">
      <t>キュウ</t>
    </rPh>
    <phoneticPr fontId="1"/>
  </si>
  <si>
    <t>(独)家畜改良ｾﾝﾀｰ長野</t>
    <rPh sb="1" eb="2">
      <t>ドク</t>
    </rPh>
    <rPh sb="3" eb="7">
      <t>カチクカイリョウ</t>
    </rPh>
    <rPh sb="11" eb="13">
      <t>ナガノ</t>
    </rPh>
    <phoneticPr fontId="1"/>
  </si>
  <si>
    <t>関東農政局（茨城）</t>
  </si>
  <si>
    <t>関東農政局（栃木）</t>
  </si>
  <si>
    <t>関東農政局（群馬）</t>
  </si>
  <si>
    <t>関東農政局（千葉）</t>
  </si>
  <si>
    <t>関東農政局（東京）</t>
  </si>
  <si>
    <t>関東農政局（神奈川）</t>
  </si>
  <si>
    <t>関東農政局（山梨）</t>
  </si>
  <si>
    <t>関東農政局（長野）</t>
  </si>
  <si>
    <t>関東農政局（静岡）</t>
  </si>
  <si>
    <t>(国)農研興津ｶﾝｷﾂ拠点</t>
    <rPh sb="1" eb="2">
      <t>クニ</t>
    </rPh>
    <rPh sb="3" eb="5">
      <t>ノウケン</t>
    </rPh>
    <phoneticPr fontId="2"/>
  </si>
  <si>
    <t>R3.4.1名称変更（旧：(国)農研果樹茶業ｶﾝｷﾂ）</t>
    <rPh sb="6" eb="8">
      <t>メイショウ</t>
    </rPh>
    <rPh sb="8" eb="10">
      <t>ヘンコウ</t>
    </rPh>
    <rPh sb="11" eb="12">
      <t>キュウ</t>
    </rPh>
    <phoneticPr fontId="1"/>
  </si>
  <si>
    <t>(国)農研金谷拠点</t>
    <rPh sb="1" eb="2">
      <t>クニ</t>
    </rPh>
    <rPh sb="3" eb="5">
      <t>ノウケン</t>
    </rPh>
    <phoneticPr fontId="2"/>
  </si>
  <si>
    <t>R3.4.1名称変更（旧：(国)農研果樹茶業金谷）</t>
    <rPh sb="6" eb="8">
      <t>メイショウ</t>
    </rPh>
    <rPh sb="8" eb="10">
      <t>ヘンコウ</t>
    </rPh>
    <rPh sb="11" eb="12">
      <t>キュウ</t>
    </rPh>
    <phoneticPr fontId="1"/>
  </si>
  <si>
    <t>名古屋植防清水支所</t>
  </si>
  <si>
    <t>(国)水研資源研清水</t>
    <rPh sb="1" eb="2">
      <t>クニ</t>
    </rPh>
    <rPh sb="3" eb="4">
      <t>ミズ</t>
    </rPh>
    <rPh sb="4" eb="5">
      <t>ケン</t>
    </rPh>
    <rPh sb="5" eb="7">
      <t>シゲン</t>
    </rPh>
    <rPh sb="7" eb="8">
      <t>ケン</t>
    </rPh>
    <rPh sb="8" eb="10">
      <t>シミズ</t>
    </rPh>
    <phoneticPr fontId="1"/>
  </si>
  <si>
    <t>西関東調査管理事務所</t>
  </si>
  <si>
    <t>三方原二期農水事業所</t>
  </si>
  <si>
    <t>茨城中部農地整備事業</t>
  </si>
  <si>
    <t>栃木南部農業水利事業</t>
  </si>
  <si>
    <t>(国)農研生研センター</t>
    <rPh sb="1" eb="2">
      <t>クニ</t>
    </rPh>
    <rPh sb="3" eb="5">
      <t>ノウケン</t>
    </rPh>
    <rPh sb="5" eb="7">
      <t>セイケン</t>
    </rPh>
    <phoneticPr fontId="1"/>
  </si>
  <si>
    <t>東海農政局</t>
  </si>
  <si>
    <t>木曽川水系調査管理事</t>
  </si>
  <si>
    <t>東海農政局技術事務所</t>
  </si>
  <si>
    <t>名古屋植物防疫所</t>
  </si>
  <si>
    <t>(独)家畜改良ｾﾝﾀｰ岡崎</t>
    <rPh sb="1" eb="2">
      <t>ドク</t>
    </rPh>
    <rPh sb="3" eb="7">
      <t>カチクカイリョウ</t>
    </rPh>
    <rPh sb="11" eb="13">
      <t>オカザキ</t>
    </rPh>
    <phoneticPr fontId="1"/>
  </si>
  <si>
    <t>動物検疫所中部空港</t>
  </si>
  <si>
    <t>矢総二期農地防災事業</t>
  </si>
  <si>
    <t>(国)農研安濃拠点</t>
    <rPh sb="1" eb="2">
      <t>クニ</t>
    </rPh>
    <rPh sb="3" eb="5">
      <t>ノウケン</t>
    </rPh>
    <phoneticPr fontId="2"/>
  </si>
  <si>
    <t>R3.4.1名称変更（旧：(国)農研野菜花き安濃）</t>
    <rPh sb="6" eb="8">
      <t>メイショウ</t>
    </rPh>
    <rPh sb="8" eb="10">
      <t>ヘンコウ</t>
    </rPh>
    <rPh sb="11" eb="12">
      <t>キュウ</t>
    </rPh>
    <phoneticPr fontId="1"/>
  </si>
  <si>
    <t>新濃尾農地防災事業所</t>
  </si>
  <si>
    <t>名古屋植防中部空港</t>
  </si>
  <si>
    <t>(独)消費安全セ名古屋</t>
    <rPh sb="1" eb="2">
      <t>ドク</t>
    </rPh>
    <rPh sb="3" eb="7">
      <t>ショウヒアンゼン</t>
    </rPh>
    <rPh sb="8" eb="11">
      <t>ナゴヤ</t>
    </rPh>
    <phoneticPr fontId="1"/>
  </si>
  <si>
    <t>(国)水研技術研南勢</t>
    <rPh sb="1" eb="2">
      <t>クニ</t>
    </rPh>
    <rPh sb="3" eb="4">
      <t>ミズ</t>
    </rPh>
    <rPh sb="4" eb="5">
      <t>ケン</t>
    </rPh>
    <rPh sb="5" eb="7">
      <t>ギジュツ</t>
    </rPh>
    <rPh sb="7" eb="8">
      <t>ケン</t>
    </rPh>
    <rPh sb="8" eb="10">
      <t>ナンセイ</t>
    </rPh>
    <phoneticPr fontId="1"/>
  </si>
  <si>
    <t>地方参事官（岐阜）</t>
  </si>
  <si>
    <t>地方参事官（三重）</t>
  </si>
  <si>
    <t>近畿農政局（滋賀）</t>
  </si>
  <si>
    <t>湖東平野農業水利事業</t>
  </si>
  <si>
    <t>近畿農政局</t>
  </si>
  <si>
    <t>近畿農政局技術事務所</t>
    <rPh sb="0" eb="2">
      <t>キンキ</t>
    </rPh>
    <rPh sb="2" eb="5">
      <t>ノウセイキョク</t>
    </rPh>
    <rPh sb="5" eb="7">
      <t>ギジュツ</t>
    </rPh>
    <rPh sb="7" eb="10">
      <t>ジムショ</t>
    </rPh>
    <phoneticPr fontId="1"/>
  </si>
  <si>
    <t>淀川水系土地改良調査</t>
  </si>
  <si>
    <t>亀岡中部農地整備事業</t>
  </si>
  <si>
    <t>近畿農政局（大阪）</t>
  </si>
  <si>
    <t>神戸植防大阪支所</t>
  </si>
  <si>
    <t>神戸植物防疫所関西空</t>
  </si>
  <si>
    <t>動検関西空港支所</t>
  </si>
  <si>
    <t>近畿農政局（兵庫）</t>
  </si>
  <si>
    <t>神戸植物防疫所</t>
  </si>
  <si>
    <t>動物検疫所神戸支所</t>
  </si>
  <si>
    <t>(独)家畜改良ｾﾝﾀｰ兵庫</t>
    <rPh sb="1" eb="2">
      <t>ドク</t>
    </rPh>
    <rPh sb="3" eb="7">
      <t>カチクカイリョウ</t>
    </rPh>
    <rPh sb="11" eb="13">
      <t>ヒョウゴ</t>
    </rPh>
    <phoneticPr fontId="1"/>
  </si>
  <si>
    <t>瀬戸内海漁業調整事務</t>
  </si>
  <si>
    <t>(独)消費安全ｾﾝﾀｰ神戸</t>
    <rPh sb="1" eb="2">
      <t>ドク</t>
    </rPh>
    <rPh sb="3" eb="7">
      <t>ショウヒアンゼン</t>
    </rPh>
    <rPh sb="11" eb="13">
      <t>コウベ</t>
    </rPh>
    <phoneticPr fontId="1"/>
  </si>
  <si>
    <t>加古川水系広域農業水</t>
    <phoneticPr fontId="1"/>
  </si>
  <si>
    <t>R4.4.1廃止　663 東播用水二期農業水利</t>
    <rPh sb="6" eb="8">
      <t>ハイシ</t>
    </rPh>
    <rPh sb="13" eb="15">
      <t>トウバン</t>
    </rPh>
    <rPh sb="15" eb="17">
      <t>ヨウスイ</t>
    </rPh>
    <rPh sb="17" eb="18">
      <t>フタ</t>
    </rPh>
    <rPh sb="18" eb="19">
      <t>キ</t>
    </rPh>
    <rPh sb="19" eb="21">
      <t>ノウギョウ</t>
    </rPh>
    <rPh sb="21" eb="23">
      <t>スイリ</t>
    </rPh>
    <phoneticPr fontId="1"/>
  </si>
  <si>
    <t>665</t>
    <phoneticPr fontId="1"/>
  </si>
  <si>
    <t>東条川二期農水事業所</t>
    <rPh sb="0" eb="2">
      <t>トウジョウ</t>
    </rPh>
    <rPh sb="2" eb="3">
      <t>ガワ</t>
    </rPh>
    <rPh sb="3" eb="5">
      <t>ニキ</t>
    </rPh>
    <rPh sb="5" eb="7">
      <t>ノウスイ</t>
    </rPh>
    <rPh sb="7" eb="10">
      <t>ジギョウショ</t>
    </rPh>
    <phoneticPr fontId="1"/>
  </si>
  <si>
    <t>近畿農政局（奈良）</t>
  </si>
  <si>
    <t>南近畿土地改良調査管</t>
  </si>
  <si>
    <t>近畿農政局（和歌山）</t>
  </si>
  <si>
    <t>和歌山平野農地防災事</t>
  </si>
  <si>
    <t>(独)家畜改良ｾﾝﾀｰ鳥取</t>
    <rPh sb="1" eb="2">
      <t>ドク</t>
    </rPh>
    <rPh sb="3" eb="7">
      <t>カチクカイリョウ</t>
    </rPh>
    <rPh sb="11" eb="13">
      <t>トットリ</t>
    </rPh>
    <phoneticPr fontId="1"/>
  </si>
  <si>
    <t>境港漁業調整事務所</t>
  </si>
  <si>
    <t>中国四国農政局(鳥取)</t>
  </si>
  <si>
    <t>(国)農研大田拠点</t>
    <rPh sb="1" eb="2">
      <t>クニ</t>
    </rPh>
    <rPh sb="3" eb="5">
      <t>ノウケン</t>
    </rPh>
    <phoneticPr fontId="2"/>
  </si>
  <si>
    <t>R3.4.1名称変更（旧：(国)農研西日本農大田）</t>
    <rPh sb="6" eb="8">
      <t>メイショウ</t>
    </rPh>
    <rPh sb="8" eb="10">
      <t>ヘンコウ</t>
    </rPh>
    <rPh sb="11" eb="12">
      <t>キュウ</t>
    </rPh>
    <phoneticPr fontId="1"/>
  </si>
  <si>
    <t>中国四国農政局(島根)</t>
  </si>
  <si>
    <t>宍道湖西岸農地事業所</t>
  </si>
  <si>
    <t>中国四国農政局</t>
  </si>
  <si>
    <t>中四農政局技術事務所</t>
  </si>
  <si>
    <t>(国)農研西日本農場</t>
    <rPh sb="1" eb="2">
      <t>クニ</t>
    </rPh>
    <rPh sb="3" eb="5">
      <t>ノウケン</t>
    </rPh>
    <phoneticPr fontId="2"/>
  </si>
  <si>
    <t>R3.4.1名称変更（旧：(国)農研種苗セ西日本）</t>
    <rPh sb="6" eb="8">
      <t>メイショウ</t>
    </rPh>
    <rPh sb="8" eb="10">
      <t>ヘンコウ</t>
    </rPh>
    <rPh sb="11" eb="12">
      <t>キュウ</t>
    </rPh>
    <phoneticPr fontId="1"/>
  </si>
  <si>
    <t>吉井川農業水利事業所</t>
  </si>
  <si>
    <t>岡山南土地改良建設事</t>
    <rPh sb="0" eb="2">
      <t>オカヤマ</t>
    </rPh>
    <rPh sb="2" eb="3">
      <t>ミナミ</t>
    </rPh>
    <rPh sb="3" eb="5">
      <t>トチ</t>
    </rPh>
    <rPh sb="5" eb="7">
      <t>カイリョウ</t>
    </rPh>
    <rPh sb="7" eb="9">
      <t>ケンセツ</t>
    </rPh>
    <rPh sb="9" eb="10">
      <t>ジ</t>
    </rPh>
    <phoneticPr fontId="1"/>
  </si>
  <si>
    <t>(国)農研福山拠点</t>
    <rPh sb="1" eb="2">
      <t>クニ</t>
    </rPh>
    <rPh sb="3" eb="5">
      <t>ノウケン</t>
    </rPh>
    <phoneticPr fontId="2"/>
  </si>
  <si>
    <t>R3.4.1名称変更（旧：(国)農研西日本農本所）</t>
    <rPh sb="6" eb="8">
      <t>メイショウ</t>
    </rPh>
    <rPh sb="8" eb="10">
      <t>ヘンコウ</t>
    </rPh>
    <rPh sb="11" eb="12">
      <t>キュウ</t>
    </rPh>
    <phoneticPr fontId="1"/>
  </si>
  <si>
    <t>(国)水研技術研廿日市</t>
  </si>
  <si>
    <t>(国)農研安芸津拠点</t>
    <rPh sb="1" eb="2">
      <t>クニ</t>
    </rPh>
    <rPh sb="3" eb="5">
      <t>ノウケン</t>
    </rPh>
    <rPh sb="8" eb="10">
      <t>キョテン</t>
    </rPh>
    <phoneticPr fontId="2"/>
  </si>
  <si>
    <t>R3.4.1名称変更（旧：(国)農研果茶ﾌﾞﾄﾞｳ･ｶｷ）</t>
    <rPh sb="6" eb="8">
      <t>メイショウ</t>
    </rPh>
    <rPh sb="8" eb="10">
      <t>ヘンコウ</t>
    </rPh>
    <rPh sb="11" eb="12">
      <t>キュウ</t>
    </rPh>
    <phoneticPr fontId="1"/>
  </si>
  <si>
    <t>神戸植防広島支所</t>
  </si>
  <si>
    <t>中国調査管理事務所</t>
  </si>
  <si>
    <t>中国四国農政局(広島)</t>
  </si>
  <si>
    <t>(国)水研水産大学校</t>
    <rPh sb="1" eb="2">
      <t>クニ</t>
    </rPh>
    <rPh sb="3" eb="5">
      <t>スイケン</t>
    </rPh>
    <rPh sb="5" eb="7">
      <t>スイサン</t>
    </rPh>
    <rPh sb="7" eb="10">
      <t>ダイガッコウ</t>
    </rPh>
    <phoneticPr fontId="1"/>
  </si>
  <si>
    <t>南周防農地整備事業所</t>
  </si>
  <si>
    <t>中国四国農政局(山口)</t>
  </si>
  <si>
    <t>四国調査管理事務所</t>
  </si>
  <si>
    <t>四国東部農地防災事務</t>
  </si>
  <si>
    <t>那賀川農地防災事業所</t>
  </si>
  <si>
    <t>中国四国農政局(徳島)</t>
  </si>
  <si>
    <t>吉野川北岸農水事務所</t>
    <rPh sb="0" eb="3">
      <t>ヨシノガワ</t>
    </rPh>
    <rPh sb="3" eb="4">
      <t>キタ</t>
    </rPh>
    <rPh sb="4" eb="5">
      <t>キシ</t>
    </rPh>
    <rPh sb="5" eb="7">
      <t>ノウスイ</t>
    </rPh>
    <rPh sb="7" eb="10">
      <t>ジムショ</t>
    </rPh>
    <phoneticPr fontId="1"/>
  </si>
  <si>
    <t>(国)農研善通寺拠点</t>
    <rPh sb="1" eb="2">
      <t>クニ</t>
    </rPh>
    <rPh sb="3" eb="5">
      <t>ノウケン</t>
    </rPh>
    <rPh sb="8" eb="10">
      <t>キョテン</t>
    </rPh>
    <phoneticPr fontId="2"/>
  </si>
  <si>
    <t>R3.4.1名称変更（旧：(国)農研西日本農四国）</t>
    <rPh sb="6" eb="8">
      <t>メイショウ</t>
    </rPh>
    <rPh sb="8" eb="10">
      <t>ヘンコウ</t>
    </rPh>
    <rPh sb="11" eb="12">
      <t>キュウ</t>
    </rPh>
    <phoneticPr fontId="1"/>
  </si>
  <si>
    <t>神戸植防坂出支所</t>
  </si>
  <si>
    <t>香川用水二期農業水利</t>
  </si>
  <si>
    <t>中国四国農政局(香川)</t>
  </si>
  <si>
    <t>中国四国農政局(愛媛)</t>
  </si>
  <si>
    <t>道前平野農地事業所</t>
  </si>
  <si>
    <t>中国四国農政局(高知)</t>
  </si>
  <si>
    <t>高知南国農地整備事業</t>
  </si>
  <si>
    <t>門司植物防疫所</t>
  </si>
  <si>
    <t>九州漁業調整事務所</t>
  </si>
  <si>
    <t>動物検疫所門司支所</t>
  </si>
  <si>
    <t>北部九州調査管理事務</t>
  </si>
  <si>
    <t>門司植防福岡支所</t>
  </si>
  <si>
    <t>(独)消費安全ｾﾝﾀｰ福岡</t>
    <rPh sb="1" eb="2">
      <t>ドク</t>
    </rPh>
    <rPh sb="3" eb="7">
      <t>ショウヒアンゼン</t>
    </rPh>
    <rPh sb="11" eb="13">
      <t>フクオカ</t>
    </rPh>
    <phoneticPr fontId="1"/>
  </si>
  <si>
    <t>(国)農研筑後ｸﾙﾒ拠点</t>
    <rPh sb="1" eb="2">
      <t>クニ</t>
    </rPh>
    <rPh sb="3" eb="5">
      <t>ノウケン</t>
    </rPh>
    <phoneticPr fontId="2"/>
  </si>
  <si>
    <t>R3.4.1名称変更（旧：(国)農研九沖農研筑久）</t>
    <rPh sb="6" eb="8">
      <t>メイショウ</t>
    </rPh>
    <rPh sb="8" eb="10">
      <t>ヘンコウ</t>
    </rPh>
    <rPh sb="11" eb="12">
      <t>キュウ</t>
    </rPh>
    <phoneticPr fontId="1"/>
  </si>
  <si>
    <t>九州農政局（福岡）</t>
    <rPh sb="0" eb="2">
      <t>キュウシュウ</t>
    </rPh>
    <rPh sb="2" eb="5">
      <t>ノウセイキョク</t>
    </rPh>
    <rPh sb="6" eb="8">
      <t>フクオカ</t>
    </rPh>
    <phoneticPr fontId="1"/>
  </si>
  <si>
    <t>R3.4.1廃止　848 有明海岸保全事業所</t>
    <rPh sb="6" eb="8">
      <t>ハイシ</t>
    </rPh>
    <rPh sb="13" eb="15">
      <t>アリアケ</t>
    </rPh>
    <rPh sb="15" eb="17">
      <t>カイガン</t>
    </rPh>
    <rPh sb="17" eb="19">
      <t>ホゼン</t>
    </rPh>
    <rPh sb="19" eb="22">
      <t>ジギョウショ</t>
    </rPh>
    <phoneticPr fontId="1"/>
  </si>
  <si>
    <t>九州農政局（佐賀）</t>
    <rPh sb="0" eb="2">
      <t>キュウシュウ</t>
    </rPh>
    <rPh sb="2" eb="5">
      <t>ノウセイキョク</t>
    </rPh>
    <rPh sb="6" eb="8">
      <t>サガ</t>
    </rPh>
    <phoneticPr fontId="1"/>
  </si>
  <si>
    <t>筑後川右岸防災事業所</t>
    <rPh sb="0" eb="3">
      <t>チクゴガワ</t>
    </rPh>
    <rPh sb="3" eb="5">
      <t>ウガン</t>
    </rPh>
    <rPh sb="5" eb="7">
      <t>ボウサイ</t>
    </rPh>
    <rPh sb="7" eb="10">
      <t>ジギョウショ</t>
    </rPh>
    <phoneticPr fontId="1"/>
  </si>
  <si>
    <t>(国)水研技術研究所</t>
    <rPh sb="1" eb="2">
      <t>クニ</t>
    </rPh>
    <rPh sb="3" eb="4">
      <t>ミズ</t>
    </rPh>
    <rPh sb="4" eb="5">
      <t>ケン</t>
    </rPh>
    <rPh sb="5" eb="7">
      <t>ギジュツ</t>
    </rPh>
    <rPh sb="7" eb="10">
      <t>ケンキュウショ</t>
    </rPh>
    <phoneticPr fontId="1"/>
  </si>
  <si>
    <t>(国)農研雲仙農場</t>
    <rPh sb="1" eb="2">
      <t>クニ</t>
    </rPh>
    <rPh sb="3" eb="5">
      <t>ノウケン</t>
    </rPh>
    <phoneticPr fontId="2"/>
  </si>
  <si>
    <t>R3.4.1名称変更（旧：(国)農研種苗ｾﾝﾀｰ雲仙）</t>
    <rPh sb="6" eb="8">
      <t>メイショウ</t>
    </rPh>
    <rPh sb="8" eb="10">
      <t>ヘンコウ</t>
    </rPh>
    <rPh sb="11" eb="12">
      <t>キュウ</t>
    </rPh>
    <phoneticPr fontId="1"/>
  </si>
  <si>
    <t>(国)農研口之津ｶﾝｷﾂ</t>
    <rPh sb="1" eb="2">
      <t>クニ</t>
    </rPh>
    <rPh sb="3" eb="5">
      <t>ノウケン</t>
    </rPh>
    <phoneticPr fontId="2"/>
  </si>
  <si>
    <t>R3.4.1名称変更（旧：(国)農研九沖農口之津）</t>
    <rPh sb="6" eb="8">
      <t>メイショウ</t>
    </rPh>
    <rPh sb="8" eb="10">
      <t>ヘンコウ</t>
    </rPh>
    <rPh sb="11" eb="12">
      <t>キュウ</t>
    </rPh>
    <phoneticPr fontId="1"/>
  </si>
  <si>
    <t>九州農政局（長崎）</t>
    <rPh sb="0" eb="2">
      <t>キュウシュウ</t>
    </rPh>
    <rPh sb="2" eb="5">
      <t>ノウセイキョク</t>
    </rPh>
    <rPh sb="6" eb="8">
      <t>ナガサキ</t>
    </rPh>
    <phoneticPr fontId="1"/>
  </si>
  <si>
    <t>九州農政局</t>
    <rPh sb="0" eb="2">
      <t>キュウシュウ</t>
    </rPh>
    <rPh sb="2" eb="5">
      <t>ノウセイキョク</t>
    </rPh>
    <phoneticPr fontId="1"/>
  </si>
  <si>
    <t>九州農政局技術事務所</t>
    <rPh sb="0" eb="2">
      <t>キュウシュウ</t>
    </rPh>
    <rPh sb="2" eb="5">
      <t>ノウセイキョク</t>
    </rPh>
    <rPh sb="5" eb="7">
      <t>ギジュツ</t>
    </rPh>
    <rPh sb="7" eb="10">
      <t>ジムショ</t>
    </rPh>
    <phoneticPr fontId="1"/>
  </si>
  <si>
    <t>川辺川農業水利事業所</t>
    <rPh sb="0" eb="2">
      <t>カワベ</t>
    </rPh>
    <rPh sb="2" eb="3">
      <t>カワ</t>
    </rPh>
    <rPh sb="3" eb="5">
      <t>ノウギョウ</t>
    </rPh>
    <rPh sb="5" eb="7">
      <t>スイリ</t>
    </rPh>
    <rPh sb="7" eb="10">
      <t>ジギョウショ</t>
    </rPh>
    <phoneticPr fontId="1"/>
  </si>
  <si>
    <t>(国)農研合志拠点</t>
    <rPh sb="1" eb="2">
      <t>クニ</t>
    </rPh>
    <rPh sb="3" eb="5">
      <t>ノウケン</t>
    </rPh>
    <phoneticPr fontId="2"/>
  </si>
  <si>
    <t>R3.4.1名称変更（旧：(国)農研九沖農研本所）</t>
    <rPh sb="6" eb="8">
      <t>メイショウ</t>
    </rPh>
    <rPh sb="8" eb="10">
      <t>ヘンコウ</t>
    </rPh>
    <rPh sb="11" eb="12">
      <t>キュウ</t>
    </rPh>
    <phoneticPr fontId="1"/>
  </si>
  <si>
    <t>(独)家畜改良ｾﾝﾀｰ熊本</t>
    <rPh sb="1" eb="2">
      <t>ドク</t>
    </rPh>
    <rPh sb="3" eb="7">
      <t>カチクカイリョウ</t>
    </rPh>
    <rPh sb="11" eb="13">
      <t>クマモト</t>
    </rPh>
    <phoneticPr fontId="1"/>
  </si>
  <si>
    <t>玉名横島海岸保全事業</t>
  </si>
  <si>
    <t>八代平野農業水利事業</t>
  </si>
  <si>
    <t>宇城農地整備事業所</t>
  </si>
  <si>
    <t>八代海岸保全事業所</t>
    <rPh sb="0" eb="2">
      <t>ヤツシロ</t>
    </rPh>
    <rPh sb="2" eb="4">
      <t>カイガン</t>
    </rPh>
    <rPh sb="4" eb="6">
      <t>ホゼン</t>
    </rPh>
    <rPh sb="6" eb="9">
      <t>ジギョウショ</t>
    </rPh>
    <phoneticPr fontId="1"/>
  </si>
  <si>
    <t>九州農政局（大分）</t>
  </si>
  <si>
    <t>駅館川農地整備事業所</t>
  </si>
  <si>
    <t>西国東海岸保全事業所</t>
  </si>
  <si>
    <t>(独)家畜改良ｾﾝﾀｰ宮崎</t>
    <rPh sb="1" eb="2">
      <t>ドク</t>
    </rPh>
    <rPh sb="3" eb="7">
      <t>カチクカイリョウ</t>
    </rPh>
    <rPh sb="11" eb="13">
      <t>ミヤザキ</t>
    </rPh>
    <phoneticPr fontId="1"/>
  </si>
  <si>
    <t>(国)農研都城拠点</t>
    <rPh sb="1" eb="2">
      <t>クニ</t>
    </rPh>
    <rPh sb="3" eb="5">
      <t>ノウケン</t>
    </rPh>
    <phoneticPr fontId="2"/>
  </si>
  <si>
    <t>R3.4.1名称変更（旧：(国)農研九沖農研都城）</t>
    <rPh sb="6" eb="8">
      <t>メイショウ</t>
    </rPh>
    <rPh sb="8" eb="10">
      <t>ヘンコウ</t>
    </rPh>
    <rPh sb="11" eb="12">
      <t>キュウ</t>
    </rPh>
    <phoneticPr fontId="1"/>
  </si>
  <si>
    <t>南部九州調査管理事務</t>
    <rPh sb="0" eb="2">
      <t>ナンブ</t>
    </rPh>
    <rPh sb="2" eb="4">
      <t>キュウシュウ</t>
    </rPh>
    <rPh sb="4" eb="8">
      <t>チョウサカンリ</t>
    </rPh>
    <rPh sb="8" eb="10">
      <t>ジム</t>
    </rPh>
    <phoneticPr fontId="1"/>
  </si>
  <si>
    <t>九州農政局（宮崎）</t>
    <rPh sb="0" eb="2">
      <t>キュウシュウ</t>
    </rPh>
    <rPh sb="2" eb="5">
      <t>ノウセイキョク</t>
    </rPh>
    <rPh sb="6" eb="8">
      <t>ミヤザキ</t>
    </rPh>
    <phoneticPr fontId="1"/>
  </si>
  <si>
    <t>宮崎中部農業水利事業</t>
    <rPh sb="0" eb="2">
      <t>ミヤザキ</t>
    </rPh>
    <rPh sb="2" eb="4">
      <t>チュウブ</t>
    </rPh>
    <rPh sb="4" eb="6">
      <t>ノウギョウ</t>
    </rPh>
    <rPh sb="6" eb="8">
      <t>スイリ</t>
    </rPh>
    <rPh sb="8" eb="10">
      <t>ジギョウ</t>
    </rPh>
    <phoneticPr fontId="1"/>
  </si>
  <si>
    <t>913</t>
    <phoneticPr fontId="1"/>
  </si>
  <si>
    <t>喜界島農業水利事業所</t>
    <rPh sb="0" eb="2">
      <t>キカイ</t>
    </rPh>
    <rPh sb="2" eb="3">
      <t>ジマ</t>
    </rPh>
    <rPh sb="3" eb="5">
      <t>ノウギョウ</t>
    </rPh>
    <rPh sb="5" eb="7">
      <t>スイリ</t>
    </rPh>
    <rPh sb="7" eb="10">
      <t>ジギョウショ</t>
    </rPh>
    <phoneticPr fontId="1"/>
  </si>
  <si>
    <t>門司植防鹿児島支所</t>
    <rPh sb="0" eb="2">
      <t>モンジ</t>
    </rPh>
    <rPh sb="2" eb="4">
      <t>ショクボウ</t>
    </rPh>
    <rPh sb="4" eb="7">
      <t>カゴシマ</t>
    </rPh>
    <rPh sb="7" eb="9">
      <t>シショ</t>
    </rPh>
    <phoneticPr fontId="1"/>
  </si>
  <si>
    <t>(国)農研鹿児島拠点</t>
    <rPh sb="1" eb="2">
      <t>クニ</t>
    </rPh>
    <rPh sb="3" eb="5">
      <t>ノウケン</t>
    </rPh>
    <phoneticPr fontId="2"/>
  </si>
  <si>
    <t>R3.4.1名称変更（旧：(国)農研動物衛生九州）</t>
    <rPh sb="6" eb="8">
      <t>メイショウ</t>
    </rPh>
    <rPh sb="8" eb="10">
      <t>ヘンコウ</t>
    </rPh>
    <rPh sb="11" eb="12">
      <t>キュウ</t>
    </rPh>
    <phoneticPr fontId="1"/>
  </si>
  <si>
    <t>(国)農研枕崎茶業拠点</t>
    <rPh sb="1" eb="2">
      <t>クニ</t>
    </rPh>
    <rPh sb="3" eb="5">
      <t>ノウケン</t>
    </rPh>
    <rPh sb="7" eb="8">
      <t>チャ</t>
    </rPh>
    <rPh sb="8" eb="9">
      <t>ギョウ</t>
    </rPh>
    <rPh sb="9" eb="11">
      <t>キョテン</t>
    </rPh>
    <phoneticPr fontId="2"/>
  </si>
  <si>
    <t>R3.4.1名称変更（旧：(国)農研果樹茶業枕崎）</t>
    <rPh sb="6" eb="8">
      <t>メイショウ</t>
    </rPh>
    <rPh sb="8" eb="10">
      <t>ヘンコウ</t>
    </rPh>
    <rPh sb="11" eb="12">
      <t>キュウ</t>
    </rPh>
    <phoneticPr fontId="1"/>
  </si>
  <si>
    <t>(国)農研種子島拠点</t>
    <rPh sb="1" eb="2">
      <t>クニ</t>
    </rPh>
    <rPh sb="3" eb="5">
      <t>ノウケン</t>
    </rPh>
    <phoneticPr fontId="2"/>
  </si>
  <si>
    <t>R3.4.1名称変更（旧：(国)農研九沖農種子島）</t>
    <rPh sb="6" eb="8">
      <t>メイショウ</t>
    </rPh>
    <rPh sb="8" eb="10">
      <t>ヘンコウ</t>
    </rPh>
    <rPh sb="11" eb="12">
      <t>キュウ</t>
    </rPh>
    <phoneticPr fontId="1"/>
  </si>
  <si>
    <t>(国)農研鹿児島農場</t>
    <rPh sb="1" eb="2">
      <t>クニ</t>
    </rPh>
    <rPh sb="3" eb="5">
      <t>ノウケン</t>
    </rPh>
    <phoneticPr fontId="2"/>
  </si>
  <si>
    <t>R3.4.1名称変更（旧：(国)農研種苗セ鹿児島）</t>
    <rPh sb="6" eb="8">
      <t>メイショウ</t>
    </rPh>
    <rPh sb="8" eb="10">
      <t>ヘンコウ</t>
    </rPh>
    <rPh sb="11" eb="12">
      <t>キュウ</t>
    </rPh>
    <phoneticPr fontId="1"/>
  </si>
  <si>
    <t>門司植防名瀬支所</t>
    <rPh sb="0" eb="2">
      <t>モンジ</t>
    </rPh>
    <rPh sb="2" eb="4">
      <t>ショクボウ</t>
    </rPh>
    <rPh sb="4" eb="6">
      <t>ナゼ</t>
    </rPh>
    <rPh sb="6" eb="8">
      <t>シショ</t>
    </rPh>
    <phoneticPr fontId="1"/>
  </si>
  <si>
    <t>沖永良部農業水利事業</t>
    <rPh sb="0" eb="1">
      <t>オキ</t>
    </rPh>
    <rPh sb="1" eb="2">
      <t>エイ</t>
    </rPh>
    <rPh sb="2" eb="3">
      <t>リョウ</t>
    </rPh>
    <rPh sb="3" eb="4">
      <t>ブ</t>
    </rPh>
    <rPh sb="4" eb="6">
      <t>ノウギョウ</t>
    </rPh>
    <rPh sb="6" eb="8">
      <t>スイリ</t>
    </rPh>
    <rPh sb="8" eb="10">
      <t>ジギョウ</t>
    </rPh>
    <phoneticPr fontId="1"/>
  </si>
  <si>
    <t>九州農政局（鹿児島）</t>
    <rPh sb="0" eb="2">
      <t>キュウシュウ</t>
    </rPh>
    <rPh sb="2" eb="5">
      <t>ノウセイキョク</t>
    </rPh>
    <rPh sb="6" eb="9">
      <t>カゴシマ</t>
    </rPh>
    <phoneticPr fontId="1"/>
  </si>
  <si>
    <t>筑波産学連携支援ｾﾝﾀｰ</t>
    <rPh sb="0" eb="2">
      <t>ツクバ</t>
    </rPh>
    <rPh sb="2" eb="4">
      <t>サンガク</t>
    </rPh>
    <rPh sb="4" eb="6">
      <t>レンケイ</t>
    </rPh>
    <rPh sb="6" eb="8">
      <t>シエン</t>
    </rPh>
    <phoneticPr fontId="1"/>
  </si>
  <si>
    <t>(国)国際農研本所</t>
    <rPh sb="1" eb="2">
      <t>クニ</t>
    </rPh>
    <rPh sb="3" eb="5">
      <t>コクサイ</t>
    </rPh>
    <rPh sb="5" eb="7">
      <t>ノウケン</t>
    </rPh>
    <rPh sb="7" eb="9">
      <t>ホンショ</t>
    </rPh>
    <phoneticPr fontId="1"/>
  </si>
  <si>
    <t>(国)農研機構本部</t>
    <rPh sb="1" eb="2">
      <t>クニ</t>
    </rPh>
    <rPh sb="3" eb="5">
      <t>ノウケン</t>
    </rPh>
    <rPh sb="5" eb="7">
      <t>キコウ</t>
    </rPh>
    <rPh sb="7" eb="9">
      <t>ホンブ</t>
    </rPh>
    <phoneticPr fontId="1"/>
  </si>
  <si>
    <t>農林水産研修所つくば</t>
    <rPh sb="0" eb="2">
      <t>ノウリン</t>
    </rPh>
    <rPh sb="2" eb="4">
      <t>スイサン</t>
    </rPh>
    <rPh sb="4" eb="7">
      <t>ケンシュウジョ</t>
    </rPh>
    <phoneticPr fontId="1"/>
  </si>
  <si>
    <t>システム向け</t>
    <rPh sb="4" eb="5">
      <t>ム</t>
    </rPh>
    <phoneticPr fontId="1"/>
  </si>
  <si>
    <t>氏名（漢字）</t>
    <rPh sb="0" eb="2">
      <t>シメイ</t>
    </rPh>
    <rPh sb="3" eb="5">
      <t>カンジ</t>
    </rPh>
    <phoneticPr fontId="1"/>
  </si>
  <si>
    <t>氏名（カナ）</t>
    <rPh sb="0" eb="2">
      <t>シメイ</t>
    </rPh>
    <phoneticPr fontId="1"/>
  </si>
  <si>
    <t>改姓年月日</t>
    <rPh sb="0" eb="2">
      <t>カイセイ</t>
    </rPh>
    <rPh sb="2" eb="5">
      <t>ネンガッピ</t>
    </rPh>
    <phoneticPr fontId="1"/>
  </si>
  <si>
    <t>生年月日</t>
    <rPh sb="0" eb="2">
      <t>セイネン</t>
    </rPh>
    <rPh sb="2" eb="4">
      <t>ガッピ</t>
    </rPh>
    <phoneticPr fontId="1"/>
  </si>
  <si>
    <t>組合員番号</t>
    <rPh sb="0" eb="3">
      <t>クミアイイン</t>
    </rPh>
    <rPh sb="3" eb="5">
      <t>バンゴウ</t>
    </rPh>
    <phoneticPr fontId="1"/>
  </si>
  <si>
    <t>長期組合員番号</t>
    <rPh sb="0" eb="2">
      <t>チョウキ</t>
    </rPh>
    <rPh sb="2" eb="5">
      <t>クミアイイン</t>
    </rPh>
    <rPh sb="5" eb="7">
      <t>バンゴウ</t>
    </rPh>
    <phoneticPr fontId="1"/>
  </si>
  <si>
    <t>基礎年金番号</t>
    <rPh sb="0" eb="2">
      <t>キソ</t>
    </rPh>
    <rPh sb="2" eb="4">
      <t>ネンキン</t>
    </rPh>
    <rPh sb="4" eb="6">
      <t>バンゴウ</t>
    </rPh>
    <phoneticPr fontId="1"/>
  </si>
  <si>
    <t>取得理由</t>
    <rPh sb="0" eb="2">
      <t>シュトク</t>
    </rPh>
    <rPh sb="2" eb="4">
      <t>リユウ</t>
    </rPh>
    <phoneticPr fontId="1"/>
  </si>
  <si>
    <t>資格取得年月日</t>
    <rPh sb="0" eb="2">
      <t>シカク</t>
    </rPh>
    <rPh sb="2" eb="4">
      <t>シュトク</t>
    </rPh>
    <rPh sb="4" eb="7">
      <t>ネンガッピ</t>
    </rPh>
    <phoneticPr fontId="1"/>
  </si>
  <si>
    <t>組合員加入年月日</t>
    <rPh sb="0" eb="3">
      <t>クミアイイン</t>
    </rPh>
    <rPh sb="3" eb="5">
      <t>カニュウ</t>
    </rPh>
    <rPh sb="5" eb="8">
      <t>ネンガッピ</t>
    </rPh>
    <phoneticPr fontId="1"/>
  </si>
  <si>
    <t>当初採用年月日</t>
    <rPh sb="0" eb="2">
      <t>トウショ</t>
    </rPh>
    <rPh sb="2" eb="4">
      <t>サイヨウ</t>
    </rPh>
    <rPh sb="4" eb="7">
      <t>ネンガッピ</t>
    </rPh>
    <phoneticPr fontId="1"/>
  </si>
  <si>
    <t>所属部局課</t>
    <rPh sb="0" eb="2">
      <t>ショゾク</t>
    </rPh>
    <rPh sb="2" eb="4">
      <t>ブキョク</t>
    </rPh>
    <rPh sb="4" eb="5">
      <t>カ</t>
    </rPh>
    <phoneticPr fontId="1"/>
  </si>
  <si>
    <t>組合員住所ー住所</t>
    <rPh sb="0" eb="3">
      <t>クミアイイン</t>
    </rPh>
    <rPh sb="3" eb="5">
      <t>ジュウショ</t>
    </rPh>
    <rPh sb="6" eb="8">
      <t>ジュウショ</t>
    </rPh>
    <phoneticPr fontId="1"/>
  </si>
  <si>
    <t>転居年月日</t>
    <rPh sb="0" eb="2">
      <t>テンキョ</t>
    </rPh>
    <rPh sb="2" eb="5">
      <t>ネンガッピ</t>
    </rPh>
    <phoneticPr fontId="1"/>
  </si>
  <si>
    <t>金融機関コード</t>
  </si>
  <si>
    <t>金融機関名称</t>
    <rPh sb="0" eb="2">
      <t>キンユウ</t>
    </rPh>
    <rPh sb="2" eb="4">
      <t>キカン</t>
    </rPh>
    <rPh sb="4" eb="6">
      <t>メイショウ</t>
    </rPh>
    <phoneticPr fontId="1"/>
  </si>
  <si>
    <t>口座番号</t>
    <rPh sb="0" eb="2">
      <t>コウザ</t>
    </rPh>
    <rPh sb="2" eb="4">
      <t>バンゴウ</t>
    </rPh>
    <phoneticPr fontId="1"/>
  </si>
  <si>
    <t>口座名義人</t>
    <rPh sb="0" eb="2">
      <t>コウザ</t>
    </rPh>
    <rPh sb="2" eb="5">
      <t>メイギニン</t>
    </rPh>
    <phoneticPr fontId="1"/>
  </si>
  <si>
    <t>認定・認定取消年月日</t>
    <rPh sb="0" eb="2">
      <t>ニンテイ</t>
    </rPh>
    <rPh sb="3" eb="5">
      <t>ニンテイ</t>
    </rPh>
    <rPh sb="5" eb="7">
      <t>トリケシ</t>
    </rPh>
    <rPh sb="7" eb="10">
      <t>ネンガッピ</t>
    </rPh>
    <phoneticPr fontId="1"/>
  </si>
  <si>
    <t>認定・認定取消理由</t>
    <rPh sb="0" eb="2">
      <t>ニンテイ</t>
    </rPh>
    <rPh sb="3" eb="5">
      <t>ニンテイ</t>
    </rPh>
    <rPh sb="5" eb="7">
      <t>トリケシ</t>
    </rPh>
    <rPh sb="7" eb="9">
      <t>リユウ</t>
    </rPh>
    <phoneticPr fontId="1"/>
  </si>
  <si>
    <t>被扶養者氏名（漢字）</t>
    <rPh sb="0" eb="4">
      <t>ヒフヨウシャ</t>
    </rPh>
    <rPh sb="4" eb="6">
      <t>シメイ</t>
    </rPh>
    <rPh sb="7" eb="9">
      <t>カンジ</t>
    </rPh>
    <phoneticPr fontId="1"/>
  </si>
  <si>
    <t>被扶養者氏名（カナ）</t>
    <rPh sb="0" eb="4">
      <t>ヒフヨウシャ</t>
    </rPh>
    <rPh sb="4" eb="6">
      <t>シメイ</t>
    </rPh>
    <phoneticPr fontId="1"/>
  </si>
  <si>
    <t>被扶養者情報ー生年月日</t>
    <rPh sb="0" eb="4">
      <t>ヒフヨウシャ</t>
    </rPh>
    <rPh sb="4" eb="6">
      <t>ジョウホウ</t>
    </rPh>
    <rPh sb="7" eb="9">
      <t>セイネン</t>
    </rPh>
    <rPh sb="9" eb="11">
      <t>ガッピ</t>
    </rPh>
    <phoneticPr fontId="1"/>
  </si>
  <si>
    <t>被扶養者情報ー性別</t>
    <rPh sb="0" eb="4">
      <t>ヒフヨウシャ</t>
    </rPh>
    <rPh sb="4" eb="6">
      <t>ジョウホウ</t>
    </rPh>
    <rPh sb="7" eb="9">
      <t>セイベツ</t>
    </rPh>
    <phoneticPr fontId="1"/>
  </si>
  <si>
    <t>続柄</t>
    <rPh sb="0" eb="2">
      <t>ゾクガラ</t>
    </rPh>
    <phoneticPr fontId="1"/>
  </si>
  <si>
    <t>被扶養者住所ー郵便番号</t>
    <rPh sb="0" eb="4">
      <t>ヒフヨウシャ</t>
    </rPh>
    <rPh sb="4" eb="6">
      <t>ジュウショ</t>
    </rPh>
    <rPh sb="7" eb="9">
      <t>ユウビン</t>
    </rPh>
    <rPh sb="9" eb="11">
      <t>バンゴウ</t>
    </rPh>
    <phoneticPr fontId="1"/>
  </si>
  <si>
    <t>被扶養者住所ー住所</t>
    <rPh sb="0" eb="4">
      <t>ヒフヨウシャ</t>
    </rPh>
    <rPh sb="4" eb="6">
      <t>ジュウショ</t>
    </rPh>
    <rPh sb="7" eb="9">
      <t>ジュウショ</t>
    </rPh>
    <phoneticPr fontId="1"/>
  </si>
  <si>
    <t>認定受付年月日</t>
    <rPh sb="0" eb="2">
      <t>ニンテイ</t>
    </rPh>
    <rPh sb="2" eb="4">
      <t>ウケツケ</t>
    </rPh>
    <rPh sb="4" eb="7">
      <t>ネンガッピ</t>
    </rPh>
    <phoneticPr fontId="1"/>
  </si>
  <si>
    <t>備考欄登録</t>
    <rPh sb="0" eb="2">
      <t>ビコウ</t>
    </rPh>
    <rPh sb="2" eb="3">
      <t>ラン</t>
    </rPh>
    <rPh sb="3" eb="5">
      <t>トウロク</t>
    </rPh>
    <phoneticPr fontId="1"/>
  </si>
  <si>
    <t>被扶養者証①回収年月日</t>
    <rPh sb="0" eb="4">
      <t>ヒフヨウシャ</t>
    </rPh>
    <rPh sb="4" eb="5">
      <t>ショウ</t>
    </rPh>
    <rPh sb="6" eb="8">
      <t>カイシュウ</t>
    </rPh>
    <rPh sb="8" eb="11">
      <t>ネンガッピ</t>
    </rPh>
    <phoneticPr fontId="1"/>
  </si>
  <si>
    <t>被扶養者証②回収年月日</t>
    <rPh sb="0" eb="4">
      <t>ヒフヨウシャ</t>
    </rPh>
    <rPh sb="4" eb="5">
      <t>ショウ</t>
    </rPh>
    <rPh sb="6" eb="8">
      <t>カイシュウ</t>
    </rPh>
    <rPh sb="8" eb="11">
      <t>ネンガッピ</t>
    </rPh>
    <phoneticPr fontId="1"/>
  </si>
  <si>
    <t>連合会向け（取得）</t>
    <rPh sb="0" eb="3">
      <t>レンゴウカイ</t>
    </rPh>
    <rPh sb="3" eb="4">
      <t>ム</t>
    </rPh>
    <rPh sb="6" eb="8">
      <t>シュトク</t>
    </rPh>
    <phoneticPr fontId="1"/>
  </si>
  <si>
    <t>就職年月日</t>
    <rPh sb="0" eb="2">
      <t>シュウショク</t>
    </rPh>
    <rPh sb="2" eb="5">
      <t>ネンガッピ</t>
    </rPh>
    <phoneticPr fontId="1"/>
  </si>
  <si>
    <t>組合支部コード</t>
    <rPh sb="0" eb="2">
      <t>クミアイ</t>
    </rPh>
    <rPh sb="2" eb="4">
      <t>シブ</t>
    </rPh>
    <phoneticPr fontId="1"/>
  </si>
  <si>
    <t>郵便番号</t>
    <rPh sb="0" eb="2">
      <t>ユウビン</t>
    </rPh>
    <rPh sb="2" eb="4">
      <t>バンゴウ</t>
    </rPh>
    <phoneticPr fontId="1"/>
  </si>
  <si>
    <t>組合員住所Ⅰ（漢字）</t>
    <rPh sb="0" eb="3">
      <t>クミアイイン</t>
    </rPh>
    <rPh sb="3" eb="5">
      <t>ジュウショ</t>
    </rPh>
    <rPh sb="7" eb="9">
      <t>カンジ</t>
    </rPh>
    <phoneticPr fontId="1"/>
  </si>
  <si>
    <t>組合員住所Ⅰ（カナ）</t>
    <rPh sb="0" eb="3">
      <t>クミアイイン</t>
    </rPh>
    <rPh sb="3" eb="5">
      <t>ジュウショ</t>
    </rPh>
    <phoneticPr fontId="1"/>
  </si>
  <si>
    <t>組合員住所Ⅱ（漢字）</t>
    <rPh sb="0" eb="3">
      <t>クミアイイン</t>
    </rPh>
    <rPh sb="3" eb="5">
      <t>ジュウショ</t>
    </rPh>
    <rPh sb="7" eb="9">
      <t>カンジ</t>
    </rPh>
    <phoneticPr fontId="1"/>
  </si>
  <si>
    <t>組合員住所Ⅱ（カナ）</t>
    <rPh sb="0" eb="3">
      <t>クミアイイン</t>
    </rPh>
    <rPh sb="3" eb="5">
      <t>ジュウショ</t>
    </rPh>
    <phoneticPr fontId="1"/>
  </si>
  <si>
    <t>組合員住所Ⅲ（漢字）</t>
    <rPh sb="0" eb="3">
      <t>クミアイイン</t>
    </rPh>
    <rPh sb="3" eb="5">
      <t>ジュウショ</t>
    </rPh>
    <rPh sb="7" eb="9">
      <t>カンジ</t>
    </rPh>
    <phoneticPr fontId="1"/>
  </si>
  <si>
    <t>組合員住所Ⅲ（カナ）</t>
    <rPh sb="0" eb="3">
      <t>クミアイイン</t>
    </rPh>
    <rPh sb="3" eb="5">
      <t>ジュウショ</t>
    </rPh>
    <phoneticPr fontId="1"/>
  </si>
  <si>
    <t>被扶養配偶者氏名（漢字）</t>
    <rPh sb="0" eb="3">
      <t>ヒフヨウ</t>
    </rPh>
    <rPh sb="3" eb="6">
      <t>ハイグウシャ</t>
    </rPh>
    <rPh sb="6" eb="8">
      <t>シメイ</t>
    </rPh>
    <rPh sb="9" eb="11">
      <t>カンジ</t>
    </rPh>
    <phoneticPr fontId="1"/>
  </si>
  <si>
    <t>被扶養配偶者氏名（カナ）</t>
    <rPh sb="0" eb="3">
      <t>ヒフヨウ</t>
    </rPh>
    <rPh sb="3" eb="6">
      <t>ハイグウシャ</t>
    </rPh>
    <rPh sb="6" eb="8">
      <t>シメイ</t>
    </rPh>
    <phoneticPr fontId="1"/>
  </si>
  <si>
    <t>被扶養配偶者生年月日</t>
    <rPh sb="0" eb="3">
      <t>ヒフヨウ</t>
    </rPh>
    <rPh sb="3" eb="6">
      <t>ハイグウシャ</t>
    </rPh>
    <rPh sb="6" eb="8">
      <t>セイネン</t>
    </rPh>
    <rPh sb="8" eb="10">
      <t>ガッピ</t>
    </rPh>
    <phoneticPr fontId="1"/>
  </si>
  <si>
    <t>被扶養配偶者郵便番号</t>
    <rPh sb="0" eb="3">
      <t>ヒフヨウ</t>
    </rPh>
    <rPh sb="3" eb="6">
      <t>ハイグウシャ</t>
    </rPh>
    <rPh sb="6" eb="8">
      <t>ユウビン</t>
    </rPh>
    <rPh sb="8" eb="10">
      <t>バンゴウ</t>
    </rPh>
    <phoneticPr fontId="1"/>
  </si>
  <si>
    <t>被扶養配偶者住所Ⅰ（漢字）</t>
    <rPh sb="6" eb="8">
      <t>ジュウショ</t>
    </rPh>
    <rPh sb="10" eb="12">
      <t>カンジ</t>
    </rPh>
    <phoneticPr fontId="1"/>
  </si>
  <si>
    <t>被扶養配偶者住所Ⅰ（カナ）</t>
    <rPh sb="6" eb="8">
      <t>ジュウショ</t>
    </rPh>
    <phoneticPr fontId="1"/>
  </si>
  <si>
    <t>被扶養配偶者住所Ⅱ（漢字）</t>
    <rPh sb="6" eb="8">
      <t>ジュウショ</t>
    </rPh>
    <rPh sb="10" eb="12">
      <t>カンジ</t>
    </rPh>
    <phoneticPr fontId="1"/>
  </si>
  <si>
    <t>被扶養配偶者住所Ⅱ（カナ）</t>
    <rPh sb="6" eb="8">
      <t>ジュウショ</t>
    </rPh>
    <phoneticPr fontId="1"/>
  </si>
  <si>
    <t>被扶養配偶者住所Ⅲ（漢字）</t>
    <rPh sb="6" eb="8">
      <t>ジュウショ</t>
    </rPh>
    <rPh sb="10" eb="12">
      <t>カンジ</t>
    </rPh>
    <phoneticPr fontId="1"/>
  </si>
  <si>
    <t>被扶養配偶者住所Ⅲ（カナ）</t>
    <rPh sb="6" eb="8">
      <t>ジュウショ</t>
    </rPh>
    <phoneticPr fontId="1"/>
  </si>
  <si>
    <t>被扶養配偶者基礎年金番号</t>
    <rPh sb="0" eb="3">
      <t>ヒフヨウ</t>
    </rPh>
    <rPh sb="3" eb="6">
      <t>ハイグウシャ</t>
    </rPh>
    <rPh sb="6" eb="8">
      <t>キソ</t>
    </rPh>
    <rPh sb="8" eb="10">
      <t>ネンキン</t>
    </rPh>
    <rPh sb="10" eb="12">
      <t>バンゴウ</t>
    </rPh>
    <phoneticPr fontId="1"/>
  </si>
  <si>
    <t>長期組合員番号（整理番号）</t>
    <rPh sb="0" eb="2">
      <t>チョウキ</t>
    </rPh>
    <rPh sb="2" eb="5">
      <t>クミアイイン</t>
    </rPh>
    <rPh sb="5" eb="7">
      <t>バンゴウ</t>
    </rPh>
    <rPh sb="8" eb="10">
      <t>セイリ</t>
    </rPh>
    <rPh sb="10" eb="12">
      <t>バンゴウ</t>
    </rPh>
    <phoneticPr fontId="1"/>
  </si>
  <si>
    <t>連合会向け（変更）</t>
    <rPh sb="0" eb="3">
      <t>レンゴウカイ</t>
    </rPh>
    <rPh sb="3" eb="4">
      <t>ム</t>
    </rPh>
    <rPh sb="6" eb="8">
      <t>ヘンコウ</t>
    </rPh>
    <phoneticPr fontId="1"/>
  </si>
  <si>
    <t>漢字氏名変更（修正）</t>
    <rPh sb="0" eb="2">
      <t>カンジ</t>
    </rPh>
    <rPh sb="2" eb="4">
      <t>シメイ</t>
    </rPh>
    <rPh sb="4" eb="6">
      <t>ヘンコウ</t>
    </rPh>
    <rPh sb="7" eb="9">
      <t>シュウセイ</t>
    </rPh>
    <phoneticPr fontId="1"/>
  </si>
  <si>
    <t>変更区分</t>
    <rPh sb="0" eb="2">
      <t>ヘンコウ</t>
    </rPh>
    <rPh sb="2" eb="4">
      <t>クブン</t>
    </rPh>
    <phoneticPr fontId="1"/>
  </si>
  <si>
    <t>認定・取消年月日</t>
    <rPh sb="0" eb="2">
      <t>ニンテイ</t>
    </rPh>
    <rPh sb="3" eb="5">
      <t>トリケシ</t>
    </rPh>
    <rPh sb="5" eb="8">
      <t>ネンガッピ</t>
    </rPh>
    <phoneticPr fontId="1"/>
  </si>
  <si>
    <t>年金事務所向け（該当・非該当）</t>
    <rPh sb="0" eb="2">
      <t>ネンキン</t>
    </rPh>
    <rPh sb="2" eb="5">
      <t>ジムショ</t>
    </rPh>
    <rPh sb="5" eb="6">
      <t>ム</t>
    </rPh>
    <rPh sb="8" eb="10">
      <t>ガイトウ</t>
    </rPh>
    <rPh sb="11" eb="14">
      <t>ヒガイトウ</t>
    </rPh>
    <phoneticPr fontId="1"/>
  </si>
  <si>
    <t>第３号被保険者届提出日</t>
    <rPh sb="0" eb="1">
      <t>ダイ</t>
    </rPh>
    <rPh sb="2" eb="3">
      <t>ゴウ</t>
    </rPh>
    <rPh sb="3" eb="7">
      <t>ヒホケンシャ</t>
    </rPh>
    <rPh sb="7" eb="8">
      <t>トドケ</t>
    </rPh>
    <rPh sb="8" eb="10">
      <t>テイシュツ</t>
    </rPh>
    <phoneticPr fontId="1"/>
  </si>
  <si>
    <t>配偶者住所ー住所１（都道府県、市、郡、区まで）</t>
    <rPh sb="3" eb="5">
      <t>ジュウショ</t>
    </rPh>
    <rPh sb="6" eb="8">
      <t>ジュウショ</t>
    </rPh>
    <rPh sb="10" eb="14">
      <t>トドウフケン</t>
    </rPh>
    <rPh sb="15" eb="16">
      <t>シ</t>
    </rPh>
    <rPh sb="17" eb="18">
      <t>グン</t>
    </rPh>
    <rPh sb="19" eb="20">
      <t>ク</t>
    </rPh>
    <phoneticPr fontId="12"/>
  </si>
  <si>
    <t>配偶者住所ー住所２（町、村、番地まで）</t>
    <rPh sb="3" eb="5">
      <t>ジュウショ</t>
    </rPh>
    <rPh sb="6" eb="8">
      <t>ジュウショ</t>
    </rPh>
    <rPh sb="10" eb="11">
      <t>チョウ</t>
    </rPh>
    <rPh sb="12" eb="13">
      <t>ムラ</t>
    </rPh>
    <rPh sb="14" eb="16">
      <t>バンチ</t>
    </rPh>
    <phoneticPr fontId="12"/>
  </si>
  <si>
    <t>配偶者住所ー住所３（様方、マンション名、号室等）</t>
    <rPh sb="3" eb="5">
      <t>ジュウショ</t>
    </rPh>
    <rPh sb="6" eb="8">
      <t>ジュウショ</t>
    </rPh>
    <rPh sb="10" eb="11">
      <t>サマ</t>
    </rPh>
    <rPh sb="11" eb="12">
      <t>ガタ</t>
    </rPh>
    <rPh sb="18" eb="19">
      <t>メイ</t>
    </rPh>
    <rPh sb="20" eb="22">
      <t>ゴウシツ</t>
    </rPh>
    <rPh sb="22" eb="23">
      <t>トウ</t>
    </rPh>
    <phoneticPr fontId="12"/>
  </si>
  <si>
    <t>外国籍</t>
    <rPh sb="0" eb="3">
      <t>ガイコクセキ</t>
    </rPh>
    <phoneticPr fontId="1"/>
  </si>
  <si>
    <t>性別（続柄）</t>
    <rPh sb="0" eb="2">
      <t>セイベツ</t>
    </rPh>
    <rPh sb="3" eb="5">
      <t>ゾクガラ</t>
    </rPh>
    <phoneticPr fontId="1"/>
  </si>
  <si>
    <t>同居・別居の別</t>
    <rPh sb="0" eb="2">
      <t>ドウキョ</t>
    </rPh>
    <rPh sb="3" eb="5">
      <t>ベッキョ</t>
    </rPh>
    <rPh sb="6" eb="7">
      <t>ベツ</t>
    </rPh>
    <phoneticPr fontId="1"/>
  </si>
  <si>
    <t>被保険者住所－住所１（都道府県、市、郡、区まで）</t>
    <rPh sb="4" eb="6">
      <t>ジュウショ</t>
    </rPh>
    <rPh sb="7" eb="9">
      <t>ジュウショ</t>
    </rPh>
    <rPh sb="11" eb="15">
      <t>トドウフケン</t>
    </rPh>
    <rPh sb="16" eb="17">
      <t>シ</t>
    </rPh>
    <rPh sb="18" eb="19">
      <t>グン</t>
    </rPh>
    <rPh sb="20" eb="21">
      <t>ク</t>
    </rPh>
    <phoneticPr fontId="12"/>
  </si>
  <si>
    <t>被保険者住所－住所２（町、村、番地まで）</t>
    <rPh sb="4" eb="6">
      <t>ジュウショ</t>
    </rPh>
    <rPh sb="7" eb="9">
      <t>ジュウショ</t>
    </rPh>
    <rPh sb="11" eb="12">
      <t>チョウ</t>
    </rPh>
    <rPh sb="13" eb="14">
      <t>ムラ</t>
    </rPh>
    <rPh sb="15" eb="17">
      <t>バンチ</t>
    </rPh>
    <phoneticPr fontId="12"/>
  </si>
  <si>
    <t>被保険者住所－住所３（様方、マンション名、号室等）</t>
    <rPh sb="4" eb="6">
      <t>ジュウショ</t>
    </rPh>
    <rPh sb="7" eb="9">
      <t>ジュウショ</t>
    </rPh>
    <rPh sb="11" eb="12">
      <t>サマ</t>
    </rPh>
    <rPh sb="12" eb="13">
      <t>ガタ</t>
    </rPh>
    <rPh sb="19" eb="20">
      <t>メイ</t>
    </rPh>
    <rPh sb="21" eb="23">
      <t>ゴウシツ</t>
    </rPh>
    <rPh sb="23" eb="24">
      <t>トウ</t>
    </rPh>
    <phoneticPr fontId="12"/>
  </si>
  <si>
    <t>第３号被保険者になった日</t>
    <rPh sb="0" eb="1">
      <t>ダイ</t>
    </rPh>
    <rPh sb="2" eb="3">
      <t>ゴウ</t>
    </rPh>
    <rPh sb="3" eb="7">
      <t>ヒホケンシャ</t>
    </rPh>
    <rPh sb="11" eb="12">
      <t>ヒ</t>
    </rPh>
    <phoneticPr fontId="1"/>
  </si>
  <si>
    <t>理由、その他の場合の補足</t>
    <rPh sb="0" eb="2">
      <t>リユウ</t>
    </rPh>
    <rPh sb="5" eb="6">
      <t>タ</t>
    </rPh>
    <rPh sb="7" eb="9">
      <t>バアイ</t>
    </rPh>
    <rPh sb="10" eb="12">
      <t>ホソク</t>
    </rPh>
    <phoneticPr fontId="1"/>
  </si>
  <si>
    <t>第３号被保険者でなくなった日</t>
    <rPh sb="0" eb="1">
      <t>ダイ</t>
    </rPh>
    <rPh sb="2" eb="3">
      <t>ゴウ</t>
    </rPh>
    <rPh sb="3" eb="7">
      <t>ヒホケンシャ</t>
    </rPh>
    <rPh sb="13" eb="14">
      <t>ヒ</t>
    </rPh>
    <phoneticPr fontId="1"/>
  </si>
  <si>
    <t>備考</t>
    <rPh sb="0" eb="2">
      <t>ビコウ</t>
    </rPh>
    <phoneticPr fontId="1"/>
  </si>
  <si>
    <t>年金事務所向け（住所変更）</t>
    <rPh sb="0" eb="2">
      <t>ネンキン</t>
    </rPh>
    <rPh sb="2" eb="5">
      <t>ジムショ</t>
    </rPh>
    <rPh sb="5" eb="6">
      <t>ム</t>
    </rPh>
    <rPh sb="8" eb="10">
      <t>ジュウショ</t>
    </rPh>
    <rPh sb="10" eb="12">
      <t>ヘンコウ</t>
    </rPh>
    <phoneticPr fontId="1"/>
  </si>
  <si>
    <t>提出日</t>
    <rPh sb="0" eb="3">
      <t>テイシュツビ</t>
    </rPh>
    <phoneticPr fontId="1"/>
  </si>
  <si>
    <t>被保険者の氏名（漢字）</t>
    <rPh sb="0" eb="4">
      <t>ヒホケンシャ</t>
    </rPh>
    <rPh sb="5" eb="7">
      <t>シメイ</t>
    </rPh>
    <rPh sb="8" eb="10">
      <t>カンジ</t>
    </rPh>
    <phoneticPr fontId="1"/>
  </si>
  <si>
    <t>被保険者の氏名（フリガナ）</t>
    <rPh sb="0" eb="4">
      <t>ヒホケンシャ</t>
    </rPh>
    <rPh sb="5" eb="7">
      <t>シメイ</t>
    </rPh>
    <phoneticPr fontId="1"/>
  </si>
  <si>
    <t>個人番号（または基礎年金番号）</t>
    <rPh sb="0" eb="2">
      <t>コジン</t>
    </rPh>
    <rPh sb="2" eb="4">
      <t>バンゴウ</t>
    </rPh>
    <rPh sb="8" eb="10">
      <t>キソ</t>
    </rPh>
    <rPh sb="10" eb="12">
      <t>ネンキン</t>
    </rPh>
    <rPh sb="12" eb="14">
      <t>バンゴウ</t>
    </rPh>
    <phoneticPr fontId="1"/>
  </si>
  <si>
    <t>変更後郵便番号</t>
    <rPh sb="0" eb="3">
      <t>ヘンコウゴ</t>
    </rPh>
    <rPh sb="3" eb="5">
      <t>ユウビン</t>
    </rPh>
    <rPh sb="5" eb="7">
      <t>バンゴウ</t>
    </rPh>
    <phoneticPr fontId="1"/>
  </si>
  <si>
    <t>住所１（フリガナ）</t>
    <rPh sb="0" eb="2">
      <t>ジュウショ</t>
    </rPh>
    <phoneticPr fontId="12"/>
  </si>
  <si>
    <t>住所２（フリガナ）</t>
    <rPh sb="0" eb="2">
      <t>ジュウショ</t>
    </rPh>
    <phoneticPr fontId="12"/>
  </si>
  <si>
    <t>住所３（フリガナ）</t>
    <rPh sb="0" eb="2">
      <t>ジュウショ</t>
    </rPh>
    <phoneticPr fontId="12"/>
  </si>
  <si>
    <t>変更年月日</t>
    <rPh sb="0" eb="2">
      <t>ヘンコウ</t>
    </rPh>
    <rPh sb="2" eb="5">
      <t>ネンガッピ</t>
    </rPh>
    <phoneticPr fontId="1"/>
  </si>
  <si>
    <t>被保険者氏名（漢字）</t>
    <rPh sb="0" eb="4">
      <t>ヒホケンシャ</t>
    </rPh>
    <rPh sb="4" eb="6">
      <t>シメイ</t>
    </rPh>
    <rPh sb="7" eb="9">
      <t>カンジ</t>
    </rPh>
    <phoneticPr fontId="1"/>
  </si>
  <si>
    <t>被保険者氏名（フリガナ）</t>
    <rPh sb="0" eb="4">
      <t>ヒホケンシャ</t>
    </rPh>
    <rPh sb="4" eb="6">
      <t>シメイ</t>
    </rPh>
    <phoneticPr fontId="1"/>
  </si>
  <si>
    <t>被保険者と配偶者は同居している。</t>
    <rPh sb="0" eb="4">
      <t>ヒホケンシャ</t>
    </rPh>
    <rPh sb="5" eb="8">
      <t>ハイグウシャ</t>
    </rPh>
    <rPh sb="9" eb="11">
      <t>ドウキョ</t>
    </rPh>
    <phoneticPr fontId="1"/>
  </si>
  <si>
    <t>住所変更年月日</t>
    <rPh sb="0" eb="2">
      <t>ジュウショ</t>
    </rPh>
    <rPh sb="2" eb="4">
      <t>ヘンコウ</t>
    </rPh>
    <rPh sb="4" eb="7">
      <t>ネンガッピ</t>
    </rPh>
    <phoneticPr fontId="1"/>
  </si>
  <si>
    <t>様式から転載</t>
    <rPh sb="0" eb="2">
      <t>ヨウシキ</t>
    </rPh>
    <rPh sb="4" eb="6">
      <t>テンサイ</t>
    </rPh>
    <phoneticPr fontId="1"/>
  </si>
  <si>
    <t>所属所担当者入力欄</t>
  </si>
  <si>
    <t>共済本部担当者入力欄</t>
  </si>
  <si>
    <t>変更履歴</t>
    <rPh sb="0" eb="2">
      <t>ヘンコウ</t>
    </rPh>
    <rPh sb="2" eb="4">
      <t>リレキ</t>
    </rPh>
    <phoneticPr fontId="1"/>
  </si>
  <si>
    <t>変更日</t>
    <rPh sb="0" eb="3">
      <t>ヘンコウビ</t>
    </rPh>
    <phoneticPr fontId="1"/>
  </si>
  <si>
    <t>変更内容</t>
    <rPh sb="0" eb="2">
      <t>ヘンコウ</t>
    </rPh>
    <rPh sb="2" eb="4">
      <t>ナイヨウ</t>
    </rPh>
    <phoneticPr fontId="1"/>
  </si>
  <si>
    <t>Ver.追加、認定理由等をプルダウンに変更</t>
    <rPh sb="7" eb="9">
      <t>ニンテイ</t>
    </rPh>
    <rPh sb="9" eb="11">
      <t>リユウ</t>
    </rPh>
    <rPh sb="11" eb="12">
      <t>トウ</t>
    </rPh>
    <rPh sb="19" eb="21">
      <t>ヘンコウ</t>
    </rPh>
    <phoneticPr fontId="1"/>
  </si>
  <si>
    <t>所属所コード修正（削除：297・357・466・848、変更：427、追加：397・881）</t>
    <rPh sb="0" eb="3">
      <t>ショゾクショ</t>
    </rPh>
    <rPh sb="6" eb="8">
      <t>シュウセイ</t>
    </rPh>
    <rPh sb="9" eb="11">
      <t>サクジョ</t>
    </rPh>
    <rPh sb="28" eb="30">
      <t>ヘンコウ</t>
    </rPh>
    <rPh sb="35" eb="37">
      <t>ツイカ</t>
    </rPh>
    <phoneticPr fontId="1"/>
  </si>
  <si>
    <t>所属所コード修正（追加：286）</t>
    <rPh sb="0" eb="3">
      <t>ショゾクショ</t>
    </rPh>
    <rPh sb="6" eb="8">
      <t>シュウセイ</t>
    </rPh>
    <rPh sb="9" eb="11">
      <t>ツイカ</t>
    </rPh>
    <phoneticPr fontId="1"/>
  </si>
  <si>
    <t>所属所コード修正（変更：556、963を除く農研機構）</t>
    <rPh sb="0" eb="2">
      <t>ショゾク</t>
    </rPh>
    <rPh sb="2" eb="3">
      <t>ショ</t>
    </rPh>
    <rPh sb="6" eb="8">
      <t>シュウセイ</t>
    </rPh>
    <rPh sb="9" eb="11">
      <t>ヘンコウ</t>
    </rPh>
    <rPh sb="20" eb="21">
      <t>ノゾ</t>
    </rPh>
    <rPh sb="22" eb="24">
      <t>ノウケン</t>
    </rPh>
    <rPh sb="24" eb="26">
      <t>キコウ</t>
    </rPh>
    <phoneticPr fontId="1"/>
  </si>
  <si>
    <t>所属所コード修正（追加：57～61・237・360・448・665・913　削除：023・045・052・054・056）</t>
    <rPh sb="0" eb="3">
      <t>ショゾクショ</t>
    </rPh>
    <rPh sb="6" eb="8">
      <t>シュウセイ</t>
    </rPh>
    <rPh sb="9" eb="11">
      <t>ツイカ</t>
    </rPh>
    <rPh sb="38" eb="40">
      <t>サクジョ</t>
    </rPh>
    <phoneticPr fontId="1"/>
  </si>
  <si>
    <t>被扶養者①の認定取消時に続柄(B77)を黄色くなるように修正</t>
    <rPh sb="0" eb="4">
      <t>ヒフヨウシャ</t>
    </rPh>
    <rPh sb="6" eb="8">
      <t>ニンテイ</t>
    </rPh>
    <rPh sb="8" eb="10">
      <t>トリケシ</t>
    </rPh>
    <rPh sb="10" eb="11">
      <t>ジ</t>
    </rPh>
    <rPh sb="12" eb="14">
      <t>ゾクガラ</t>
    </rPh>
    <rPh sb="20" eb="22">
      <t>キイロ</t>
    </rPh>
    <rPh sb="28" eb="30">
      <t>シュウセイ</t>
    </rPh>
    <phoneticPr fontId="1"/>
  </si>
  <si>
    <t>短期適用拡大対応のため組合員種別(B173)・会計種別(B174)・職員職種(B176)のプルダウン修正、被扶養者②の認定取消時に続柄(B124)を黄色くなるように修正、扶養親族(扶養手当)の認定の有無の㊒のコメント(B68,B115)修正、海外特例の非該当(B148:H149)を「認定」時に黄色くなるように修正、所属所担当者入力欄の上三つ(B169:H171)の隣に「必ず選択してください」のコメント追加、組合員種別毎に会計種別を表示させるように修正、住所欄を全て「文字列」に修正、申請理由の新規登録②を修正、所属所担当者入力欄の右側注意書きを修正、デフォルトの画面をシート「フロー図」に変更、フロー図のコメント修正、全体のプルダウンの文字を削除できるように修正、住所欄にコメント追加、基礎年金番号入力時にコメント追加、共済本部担当者入力欄を申請理由によって黄色くなるように修正、組合員住所フリガナに関数入、氏名フリガナに関数入</t>
    <rPh sb="23" eb="25">
      <t>カイケイ</t>
    </rPh>
    <rPh sb="25" eb="27">
      <t>シュベツ</t>
    </rPh>
    <rPh sb="34" eb="36">
      <t>ショクイン</t>
    </rPh>
    <rPh sb="36" eb="38">
      <t>ショクシュ</t>
    </rPh>
    <rPh sb="53" eb="57">
      <t>ヒフヨウシャ</t>
    </rPh>
    <rPh sb="59" eb="61">
      <t>ニンテイ</t>
    </rPh>
    <rPh sb="61" eb="63">
      <t>トリケシ</t>
    </rPh>
    <rPh sb="63" eb="64">
      <t>ジ</t>
    </rPh>
    <rPh sb="65" eb="67">
      <t>ゾクガラ</t>
    </rPh>
    <rPh sb="74" eb="76">
      <t>キイロ</t>
    </rPh>
    <rPh sb="82" eb="84">
      <t>シュウセイ</t>
    </rPh>
    <rPh sb="85" eb="87">
      <t>フヨウ</t>
    </rPh>
    <rPh sb="87" eb="89">
      <t>シンゾク</t>
    </rPh>
    <rPh sb="90" eb="92">
      <t>フヨウ</t>
    </rPh>
    <rPh sb="92" eb="94">
      <t>テアテ</t>
    </rPh>
    <rPh sb="96" eb="98">
      <t>ニンテイ</t>
    </rPh>
    <rPh sb="99" eb="101">
      <t>ウム</t>
    </rPh>
    <rPh sb="118" eb="120">
      <t>シュウセイ</t>
    </rPh>
    <rPh sb="121" eb="123">
      <t>カイガイ</t>
    </rPh>
    <rPh sb="123" eb="125">
      <t>トクレイ</t>
    </rPh>
    <rPh sb="126" eb="129">
      <t>ヒガイトウ</t>
    </rPh>
    <rPh sb="142" eb="144">
      <t>ニンテイ</t>
    </rPh>
    <rPh sb="145" eb="146">
      <t>ジ</t>
    </rPh>
    <rPh sb="147" eb="149">
      <t>キイロ</t>
    </rPh>
    <rPh sb="155" eb="157">
      <t>シュウセイ</t>
    </rPh>
    <rPh sb="158" eb="161">
      <t>ショゾクショ</t>
    </rPh>
    <rPh sb="161" eb="164">
      <t>タントウシャ</t>
    </rPh>
    <rPh sb="164" eb="167">
      <t>ニュウリョクラン</t>
    </rPh>
    <rPh sb="168" eb="169">
      <t>ウエ</t>
    </rPh>
    <rPh sb="169" eb="170">
      <t>ミッ</t>
    </rPh>
    <rPh sb="183" eb="184">
      <t>トナリ</t>
    </rPh>
    <rPh sb="186" eb="187">
      <t>カナラ</t>
    </rPh>
    <rPh sb="188" eb="190">
      <t>センタク</t>
    </rPh>
    <rPh sb="202" eb="204">
      <t>ツイカ</t>
    </rPh>
    <rPh sb="205" eb="208">
      <t>クミアイイン</t>
    </rPh>
    <rPh sb="208" eb="210">
      <t>シュベツ</t>
    </rPh>
    <rPh sb="210" eb="211">
      <t>ゴト</t>
    </rPh>
    <rPh sb="212" eb="214">
      <t>カイケイ</t>
    </rPh>
    <rPh sb="214" eb="216">
      <t>シュベツ</t>
    </rPh>
    <rPh sb="217" eb="219">
      <t>ヒョウジ</t>
    </rPh>
    <rPh sb="225" eb="227">
      <t>シュウセイ</t>
    </rPh>
    <rPh sb="228" eb="231">
      <t>ジュウショラン</t>
    </rPh>
    <rPh sb="232" eb="233">
      <t>スベ</t>
    </rPh>
    <rPh sb="235" eb="238">
      <t>モジレツ</t>
    </rPh>
    <rPh sb="240" eb="242">
      <t>シュウセイ</t>
    </rPh>
    <rPh sb="243" eb="245">
      <t>シンセイ</t>
    </rPh>
    <rPh sb="245" eb="247">
      <t>リユウ</t>
    </rPh>
    <rPh sb="248" eb="250">
      <t>シンキ</t>
    </rPh>
    <rPh sb="250" eb="252">
      <t>トウロク</t>
    </rPh>
    <rPh sb="254" eb="256">
      <t>シュウセイ</t>
    </rPh>
    <rPh sb="257" eb="260">
      <t>ショゾクショ</t>
    </rPh>
    <rPh sb="260" eb="263">
      <t>タントウシャ</t>
    </rPh>
    <rPh sb="263" eb="266">
      <t>ニュウリョクラン</t>
    </rPh>
    <rPh sb="267" eb="269">
      <t>ミギガワ</t>
    </rPh>
    <rPh sb="269" eb="272">
      <t>チュウイガ</t>
    </rPh>
    <rPh sb="274" eb="276">
      <t>シュウセイ</t>
    </rPh>
    <rPh sb="283" eb="285">
      <t>ガメン</t>
    </rPh>
    <rPh sb="293" eb="294">
      <t>ズ</t>
    </rPh>
    <rPh sb="296" eb="298">
      <t>ヘンコウ</t>
    </rPh>
    <rPh sb="302" eb="303">
      <t>ズ</t>
    </rPh>
    <rPh sb="308" eb="310">
      <t>シュウセイ</t>
    </rPh>
    <rPh sb="311" eb="313">
      <t>ゼンタイ</t>
    </rPh>
    <rPh sb="320" eb="322">
      <t>モジ</t>
    </rPh>
    <rPh sb="323" eb="325">
      <t>サクジョ</t>
    </rPh>
    <rPh sb="331" eb="333">
      <t>シュウセイ</t>
    </rPh>
    <rPh sb="334" eb="337">
      <t>ジュウショラン</t>
    </rPh>
    <rPh sb="342" eb="344">
      <t>ツイカ</t>
    </rPh>
    <rPh sb="345" eb="347">
      <t>キソ</t>
    </rPh>
    <rPh sb="347" eb="349">
      <t>ネンキン</t>
    </rPh>
    <rPh sb="349" eb="351">
      <t>バンゴウ</t>
    </rPh>
    <rPh sb="351" eb="354">
      <t>ニュウリョクジ</t>
    </rPh>
    <rPh sb="359" eb="361">
      <t>ツイカ</t>
    </rPh>
    <rPh sb="362" eb="364">
      <t>キョウサイ</t>
    </rPh>
    <rPh sb="364" eb="366">
      <t>ホンブ</t>
    </rPh>
    <rPh sb="366" eb="369">
      <t>タントウシャ</t>
    </rPh>
    <rPh sb="369" eb="371">
      <t>ニュウリョク</t>
    </rPh>
    <rPh sb="371" eb="372">
      <t>ラン</t>
    </rPh>
    <rPh sb="373" eb="375">
      <t>シンセイ</t>
    </rPh>
    <rPh sb="375" eb="377">
      <t>リユウ</t>
    </rPh>
    <rPh sb="381" eb="383">
      <t>キイロ</t>
    </rPh>
    <rPh sb="389" eb="391">
      <t>シュウセイ</t>
    </rPh>
    <rPh sb="392" eb="395">
      <t>クミアイイン</t>
    </rPh>
    <rPh sb="395" eb="397">
      <t>ジュウショ</t>
    </rPh>
    <rPh sb="402" eb="404">
      <t>カンスウ</t>
    </rPh>
    <rPh sb="404" eb="405">
      <t>イ</t>
    </rPh>
    <rPh sb="406" eb="408">
      <t>シメイ</t>
    </rPh>
    <rPh sb="413" eb="415">
      <t>カンスウ</t>
    </rPh>
    <rPh sb="415" eb="416">
      <t>イ</t>
    </rPh>
    <phoneticPr fontId="1"/>
  </si>
  <si>
    <t>※資格確認書等を亡失した場合は、</t>
    <rPh sb="1" eb="3">
      <t>シカク</t>
    </rPh>
    <rPh sb="3" eb="6">
      <t>カクニンショ</t>
    </rPh>
    <rPh sb="6" eb="7">
      <t>トウ</t>
    </rPh>
    <rPh sb="8" eb="10">
      <t>ボウシツ</t>
    </rPh>
    <rPh sb="12" eb="14">
      <t>バアイ</t>
    </rPh>
    <phoneticPr fontId="1"/>
  </si>
  <si>
    <t>※組合員証等が配布
　されていない
　場合は入力不要</t>
    <rPh sb="1" eb="4">
      <t>クミアイイン</t>
    </rPh>
    <rPh sb="4" eb="5">
      <t>ショウ</t>
    </rPh>
    <rPh sb="5" eb="6">
      <t>トウ</t>
    </rPh>
    <rPh sb="7" eb="9">
      <t>ハイフ</t>
    </rPh>
    <rPh sb="19" eb="21">
      <t>バアイ</t>
    </rPh>
    <rPh sb="22" eb="24">
      <t>ニュウリョク</t>
    </rPh>
    <rPh sb="24" eb="26">
      <t>フヨウ</t>
    </rPh>
    <phoneticPr fontId="1"/>
  </si>
  <si>
    <t>組合員等番号（半角数字10桁）を入力してください</t>
    <rPh sb="0" eb="3">
      <t>クミアイイン</t>
    </rPh>
    <rPh sb="3" eb="4">
      <t>トウ</t>
    </rPh>
    <rPh sb="4" eb="6">
      <t>バンゴウ</t>
    </rPh>
    <rPh sb="7" eb="9">
      <t>ハンカク</t>
    </rPh>
    <rPh sb="9" eb="11">
      <t>スウジ</t>
    </rPh>
    <rPh sb="13" eb="14">
      <t>ケタ</t>
    </rPh>
    <rPh sb="16" eb="18">
      <t>ニュウリョク</t>
    </rPh>
    <phoneticPr fontId="1"/>
  </si>
  <si>
    <t>組合員証等の回収年月日</t>
    <rPh sb="0" eb="3">
      <t>クミアイイン</t>
    </rPh>
    <rPh sb="3" eb="4">
      <t>ショウ</t>
    </rPh>
    <rPh sb="4" eb="5">
      <t>トウ</t>
    </rPh>
    <rPh sb="6" eb="8">
      <t>カイシュウ</t>
    </rPh>
    <rPh sb="8" eb="11">
      <t>ネンガッピ</t>
    </rPh>
    <phoneticPr fontId="1"/>
  </si>
  <si>
    <t>被扶養者①の組合員被扶養者証等の回収年月日</t>
    <rPh sb="0" eb="4">
      <t>ヒフヨウシャ</t>
    </rPh>
    <rPh sb="6" eb="9">
      <t>クミアイイン</t>
    </rPh>
    <rPh sb="9" eb="13">
      <t>ヒフヨウシャ</t>
    </rPh>
    <rPh sb="13" eb="14">
      <t>ショウ</t>
    </rPh>
    <rPh sb="14" eb="15">
      <t>トウ</t>
    </rPh>
    <rPh sb="16" eb="18">
      <t>カイシュウ</t>
    </rPh>
    <rPh sb="18" eb="21">
      <t>ネンガッピ</t>
    </rPh>
    <phoneticPr fontId="1"/>
  </si>
  <si>
    <t>被扶養者②の組合員被扶養者証等の回収年月日</t>
    <rPh sb="0" eb="4">
      <t>ヒフヨウシャ</t>
    </rPh>
    <rPh sb="6" eb="9">
      <t>クミアイイン</t>
    </rPh>
    <rPh sb="9" eb="13">
      <t>ヒフヨウシャ</t>
    </rPh>
    <rPh sb="13" eb="14">
      <t>ショウ</t>
    </rPh>
    <rPh sb="14" eb="15">
      <t>トウ</t>
    </rPh>
    <rPh sb="16" eb="18">
      <t>カイシュウ</t>
    </rPh>
    <rPh sb="18" eb="21">
      <t>ネンガッピ</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</si>
</sst>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lt;=999]000;[&lt;=9999]000\-00;000\-0000"/>
    <numFmt numFmtId="178" formatCode="00"/>
    <numFmt numFmtId="179" formatCode="0000"/>
    <numFmt numFmtId="180" formatCode="000"/>
  </numFmts>
  <fonts count="35">
    <font>
      <sz val="11"/>
      <color theme="1"/>
      <name val="游ゴシック"/>
      <family val="2"/>
      <scheme val="minor"/>
    </font>
    <font>
      <sz val="6"/>
      <name val="游ゴシック"/>
      <family val="3"/>
      <charset val="128"/>
      <scheme val="minor"/>
    </font>
    <font>
      <b/>
      <sz val="11"/>
      <color theme="1"/>
      <name val="游ゴシック"/>
      <family val="3"/>
      <charset val="128"/>
      <scheme val="minor"/>
    </font>
    <font>
      <sz val="11"/>
      <color rgb="FFFF0000"/>
      <name val="游ゴシック"/>
      <family val="3"/>
      <charset val="128"/>
      <scheme val="minor"/>
    </font>
    <font>
      <sz val="11"/>
      <color theme="1"/>
      <name val="游ゴシック"/>
      <family val="3"/>
      <charset val="128"/>
      <scheme val="minor"/>
    </font>
    <font>
      <sz val="11"/>
      <color rgb="FFFF0000"/>
      <name val="游ゴシック"/>
      <family val="2"/>
      <scheme val="minor"/>
    </font>
    <font>
      <sz val="11"/>
      <color theme="1"/>
      <name val="游ゴシック"/>
      <family val="2"/>
      <scheme val="minor"/>
    </font>
    <font>
      <sz val="11"/>
      <name val="游ゴシック"/>
      <family val="3"/>
      <charset val="128"/>
      <scheme val="minor"/>
    </font>
    <font>
      <u/>
      <sz val="11"/>
      <color theme="1"/>
      <name val="游ゴシック"/>
      <family val="3"/>
      <charset val="128"/>
      <scheme val="minor"/>
    </font>
    <font>
      <strike/>
      <sz val="11"/>
      <name val="游ゴシック"/>
      <family val="3"/>
      <charset val="128"/>
      <scheme val="minor"/>
    </font>
    <font>
      <sz val="11"/>
      <name val="游ゴシック"/>
      <family val="2"/>
      <scheme val="minor"/>
    </font>
    <font>
      <sz val="11"/>
      <name val="ＭＳ Ｐゴシック"/>
      <family val="3"/>
      <charset val="128"/>
    </font>
    <font>
      <b/>
      <sz val="10"/>
      <color rgb="FFFA7D00"/>
      <name val="ＭＳ Ｐゴシック"/>
      <family val="2"/>
      <charset val="128"/>
    </font>
    <font>
      <sz val="11"/>
      <color theme="0"/>
      <name val="游ゴシック"/>
      <family val="2"/>
      <scheme val="minor"/>
    </font>
    <font>
      <sz val="11"/>
      <color theme="1"/>
      <name val="Segoe UI Symbol"/>
      <family val="2"/>
    </font>
    <font>
      <sz val="12"/>
      <color theme="1"/>
      <name val="Segoe UI Symbol"/>
      <family val="2"/>
    </font>
    <font>
      <u/>
      <sz val="11"/>
      <color theme="1"/>
      <name val="游ゴシック"/>
      <family val="2"/>
      <scheme val="minor"/>
    </font>
    <font>
      <sz val="26"/>
      <color theme="1"/>
      <name val="游ゴシック"/>
      <family val="2"/>
      <scheme val="minor"/>
    </font>
    <font>
      <sz val="26"/>
      <color theme="1"/>
      <name val="游ゴシック"/>
      <family val="3"/>
      <charset val="128"/>
      <scheme val="minor"/>
    </font>
    <font>
      <u/>
      <sz val="11"/>
      <color theme="1"/>
      <name val="Segoe UI Symbol"/>
      <family val="2"/>
    </font>
    <font>
      <sz val="9"/>
      <color rgb="FFFF0000"/>
      <name val="游ゴシック"/>
      <family val="3"/>
      <charset val="128"/>
      <scheme val="minor"/>
    </font>
    <font>
      <sz val="11"/>
      <color theme="1"/>
      <name val="游ゴシック"/>
      <family val="2"/>
    </font>
    <font>
      <b/>
      <sz val="11"/>
      <color rgb="FFFF0066"/>
      <name val="游ゴシック"/>
      <family val="3"/>
      <charset val="128"/>
      <scheme val="minor"/>
    </font>
    <font>
      <b/>
      <sz val="11"/>
      <name val="游ゴシック"/>
      <family val="3"/>
      <charset val="128"/>
      <scheme val="minor"/>
    </font>
    <font>
      <u/>
      <sz val="11"/>
      <name val="游ゴシック"/>
      <family val="3"/>
      <charset val="128"/>
      <scheme val="minor"/>
    </font>
    <font>
      <b/>
      <sz val="11"/>
      <color rgb="FF0000FF"/>
      <name val="游ゴシック"/>
      <family val="3"/>
      <charset val="128"/>
      <scheme val="minor"/>
    </font>
    <font>
      <b/>
      <sz val="9"/>
      <color indexed="81"/>
      <name val="MS P ゴシック"/>
      <family val="3"/>
      <charset val="128"/>
    </font>
    <font>
      <sz val="11"/>
      <color theme="2" tint="-0.249977111117893"/>
      <name val="游ゴシック"/>
      <family val="2"/>
      <scheme val="minor"/>
    </font>
    <font>
      <b/>
      <sz val="10"/>
      <color rgb="FFFF0000"/>
      <name val="游ゴシック"/>
      <family val="3"/>
      <charset val="128"/>
      <scheme val="minor"/>
    </font>
    <font>
      <b/>
      <u/>
      <sz val="11"/>
      <color theme="1"/>
      <name val="游ゴシック"/>
      <family val="3"/>
      <charset val="128"/>
      <scheme val="minor"/>
    </font>
    <font>
      <sz val="12"/>
      <color theme="1"/>
      <name val="游ゴシック"/>
      <family val="3"/>
      <charset val="128"/>
      <scheme val="minor"/>
    </font>
    <font>
      <sz val="9"/>
      <name val="游ゴシック"/>
      <family val="3"/>
      <charset val="128"/>
      <scheme val="minor"/>
    </font>
    <font>
      <sz val="9"/>
      <color theme="1"/>
      <name val="游ゴシック"/>
      <family val="3"/>
      <charset val="128"/>
      <scheme val="minor"/>
    </font>
    <font>
      <u/>
      <sz val="11"/>
      <name val="游ゴシック"/>
      <family val="2"/>
      <scheme val="minor"/>
    </font>
    <font>
      <u/>
      <sz val="11"/>
      <name val="Segoe UI Symbol"/>
      <family val="2"/>
    </font>
  </fonts>
  <fills count="8">
    <fill>
      <patternFill patternType="none"/>
    </fill>
    <fill>
      <patternFill patternType="gray125"/>
    </fill>
    <fill>
      <patternFill patternType="solid">
        <fgColor rgb="FFCCFFFF"/>
        <bgColor indexed="64"/>
      </patternFill>
    </fill>
    <fill>
      <patternFill patternType="solid">
        <fgColor rgb="FFFFFFCC"/>
        <bgColor indexed="64"/>
      </patternFill>
    </fill>
    <fill>
      <patternFill patternType="solid">
        <fgColor rgb="FFFFCCFF"/>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59999389629810485"/>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indexed="64"/>
      </bottom>
      <diagonal/>
    </border>
    <border>
      <left style="thin">
        <color auto="1"/>
      </left>
      <right style="thin">
        <color auto="1"/>
      </right>
      <top style="thin">
        <color auto="1"/>
      </top>
      <bottom/>
      <diagonal/>
    </border>
    <border>
      <left style="thin">
        <color auto="1"/>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auto="1"/>
      </left>
      <right style="thin">
        <color auto="1"/>
      </right>
      <top style="thin">
        <color auto="1"/>
      </top>
      <bottom style="dotted">
        <color auto="1"/>
      </bottom>
      <diagonal/>
    </border>
    <border>
      <left/>
      <right/>
      <top style="thin">
        <color auto="1"/>
      </top>
      <bottom style="dotted">
        <color auto="1"/>
      </bottom>
      <diagonal/>
    </border>
    <border>
      <left/>
      <right style="thin">
        <color indexed="64"/>
      </right>
      <top style="thin">
        <color auto="1"/>
      </top>
      <bottom style="dotted">
        <color auto="1"/>
      </bottom>
      <diagonal/>
    </border>
    <border>
      <left style="thin">
        <color auto="1"/>
      </left>
      <right style="thin">
        <color auto="1"/>
      </right>
      <top style="dotted">
        <color auto="1"/>
      </top>
      <bottom style="dotted">
        <color auto="1"/>
      </bottom>
      <diagonal/>
    </border>
    <border>
      <left/>
      <right/>
      <top style="dotted">
        <color auto="1"/>
      </top>
      <bottom style="dotted">
        <color auto="1"/>
      </bottom>
      <diagonal/>
    </border>
    <border>
      <left/>
      <right style="thin">
        <color indexed="64"/>
      </right>
      <top style="dotted">
        <color auto="1"/>
      </top>
      <bottom style="dotted">
        <color auto="1"/>
      </bottom>
      <diagonal/>
    </border>
    <border>
      <left style="medium">
        <color indexed="64"/>
      </left>
      <right style="thin">
        <color indexed="64"/>
      </right>
      <top style="medium">
        <color indexed="64"/>
      </top>
      <bottom/>
      <diagonal/>
    </border>
    <border>
      <left style="medium">
        <color indexed="64"/>
      </left>
      <right style="thin">
        <color indexed="64"/>
      </right>
      <top style="thin">
        <color auto="1"/>
      </top>
      <bottom/>
      <diagonal/>
    </border>
    <border>
      <left style="medium">
        <color indexed="64"/>
      </left>
      <right style="thin">
        <color indexed="64"/>
      </right>
      <top style="thin">
        <color auto="1"/>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dotted">
        <color auto="1"/>
      </top>
      <bottom style="thin">
        <color indexed="64"/>
      </bottom>
      <diagonal/>
    </border>
  </borders>
  <cellStyleXfs count="4">
    <xf numFmtId="0" fontId="0" fillId="0" borderId="0"/>
    <xf numFmtId="38" fontId="6" fillId="0" borderId="0" applyFont="0" applyFill="0" applyBorder="0" applyAlignment="0" applyProtection="0">
      <alignment vertical="center"/>
    </xf>
    <xf numFmtId="0" fontId="11" fillId="0" borderId="0">
      <alignment vertical="center"/>
    </xf>
    <xf numFmtId="0" fontId="6" fillId="0" borderId="0"/>
  </cellStyleXfs>
  <cellXfs count="229">
    <xf numFmtId="0" fontId="0" fillId="0" borderId="0" xfId="0"/>
    <xf numFmtId="0" fontId="0" fillId="0" borderId="0" xfId="0" applyAlignment="1">
      <alignment horizontal="left"/>
    </xf>
    <xf numFmtId="0" fontId="0" fillId="0" borderId="0" xfId="0" applyAlignment="1">
      <alignment horizontal="center"/>
    </xf>
    <xf numFmtId="0" fontId="0" fillId="2" borderId="1" xfId="0" applyFill="1" applyBorder="1"/>
    <xf numFmtId="176" fontId="0" fillId="0" borderId="1" xfId="0" applyNumberFormat="1" applyBorder="1" applyAlignment="1">
      <alignment horizontal="left"/>
    </xf>
    <xf numFmtId="49" fontId="0" fillId="0" borderId="0" xfId="0" applyNumberFormat="1"/>
    <xf numFmtId="0" fontId="0" fillId="0" borderId="1" xfId="0" applyBorder="1" applyAlignment="1">
      <alignment horizontal="left"/>
    </xf>
    <xf numFmtId="0" fontId="0" fillId="0" borderId="1" xfId="0" applyBorder="1"/>
    <xf numFmtId="177" fontId="0" fillId="0" borderId="1" xfId="0" applyNumberFormat="1" applyBorder="1" applyAlignment="1">
      <alignment horizontal="left"/>
    </xf>
    <xf numFmtId="0" fontId="0" fillId="0" borderId="2" xfId="0" applyBorder="1" applyAlignment="1">
      <alignment horizontal="center"/>
    </xf>
    <xf numFmtId="0" fontId="0" fillId="3" borderId="1" xfId="0" applyFill="1" applyBorder="1"/>
    <xf numFmtId="0" fontId="0" fillId="4" borderId="1" xfId="0" applyFill="1" applyBorder="1"/>
    <xf numFmtId="0" fontId="2" fillId="2" borderId="1" xfId="0" applyFont="1" applyFill="1" applyBorder="1"/>
    <xf numFmtId="0" fontId="0" fillId="2" borderId="0" xfId="0" applyFill="1"/>
    <xf numFmtId="178" fontId="0" fillId="0" borderId="0" xfId="0" applyNumberFormat="1"/>
    <xf numFmtId="178" fontId="0" fillId="0" borderId="0" xfId="0" quotePrefix="1" applyNumberFormat="1"/>
    <xf numFmtId="0" fontId="0" fillId="0" borderId="0" xfId="0" applyBorder="1" applyAlignment="1">
      <alignment horizontal="left"/>
    </xf>
    <xf numFmtId="0" fontId="0" fillId="0" borderId="1" xfId="0" applyNumberFormat="1" applyBorder="1" applyAlignment="1">
      <alignment horizontal="left"/>
    </xf>
    <xf numFmtId="0" fontId="0" fillId="0" borderId="3" xfId="0" applyBorder="1"/>
    <xf numFmtId="0" fontId="0" fillId="0" borderId="0" xfId="0" applyFill="1" applyBorder="1" applyAlignment="1">
      <alignment horizontal="center" vertical="center"/>
    </xf>
    <xf numFmtId="0" fontId="5" fillId="0" borderId="0" xfId="0" applyFont="1"/>
    <xf numFmtId="0" fontId="0" fillId="0" borderId="11" xfId="0" applyBorder="1"/>
    <xf numFmtId="0" fontId="0" fillId="0" borderId="0" xfId="0" applyBorder="1"/>
    <xf numFmtId="178" fontId="0" fillId="0" borderId="0" xfId="0" applyNumberFormat="1" applyBorder="1"/>
    <xf numFmtId="49" fontId="0" fillId="0" borderId="0" xfId="0" applyNumberFormat="1" applyBorder="1" applyAlignment="1">
      <alignment horizontal="center"/>
    </xf>
    <xf numFmtId="0" fontId="0" fillId="0" borderId="10" xfId="0" applyBorder="1" applyAlignment="1"/>
    <xf numFmtId="0" fontId="0" fillId="0" borderId="5" xfId="0" applyBorder="1" applyAlignment="1"/>
    <xf numFmtId="0" fontId="0" fillId="0" borderId="0" xfId="0" applyBorder="1" applyAlignment="1"/>
    <xf numFmtId="0" fontId="0" fillId="0" borderId="0" xfId="0" applyFill="1" applyBorder="1" applyAlignment="1">
      <alignment vertical="center"/>
    </xf>
    <xf numFmtId="0" fontId="0" fillId="0" borderId="0" xfId="0" applyBorder="1" applyAlignment="1">
      <alignment horizontal="center"/>
    </xf>
    <xf numFmtId="0" fontId="0" fillId="0" borderId="7" xfId="0" applyBorder="1"/>
    <xf numFmtId="0" fontId="0" fillId="0" borderId="8" xfId="0" applyBorder="1" applyAlignment="1">
      <alignment horizontal="right"/>
    </xf>
    <xf numFmtId="0" fontId="0" fillId="0" borderId="19" xfId="0" applyBorder="1"/>
    <xf numFmtId="0" fontId="0" fillId="0" borderId="20" xfId="0" applyBorder="1"/>
    <xf numFmtId="0" fontId="0" fillId="0" borderId="22" xfId="0" applyBorder="1"/>
    <xf numFmtId="0" fontId="0" fillId="0" borderId="23" xfId="0" applyBorder="1"/>
    <xf numFmtId="0" fontId="0" fillId="0" borderId="0" xfId="0" applyAlignment="1">
      <alignment wrapText="1"/>
    </xf>
    <xf numFmtId="0" fontId="0" fillId="0" borderId="14" xfId="0" applyBorder="1"/>
    <xf numFmtId="38" fontId="0" fillId="0" borderId="1" xfId="1" applyFont="1" applyBorder="1" applyAlignment="1">
      <alignment horizontal="left"/>
    </xf>
    <xf numFmtId="0" fontId="0" fillId="0" borderId="19" xfId="0" applyBorder="1" applyAlignment="1">
      <alignment horizontal="center"/>
    </xf>
    <xf numFmtId="178" fontId="0" fillId="0" borderId="3" xfId="0" applyNumberFormat="1" applyBorder="1" applyAlignment="1">
      <alignment horizontal="center"/>
    </xf>
    <xf numFmtId="178" fontId="0" fillId="0" borderId="14" xfId="0" applyNumberFormat="1" applyBorder="1" applyAlignment="1">
      <alignment horizontal="center"/>
    </xf>
    <xf numFmtId="178" fontId="0" fillId="0" borderId="10" xfId="0" applyNumberFormat="1" applyBorder="1" applyAlignment="1">
      <alignment horizontal="center"/>
    </xf>
    <xf numFmtId="178" fontId="0" fillId="0" borderId="0" xfId="0" applyNumberFormat="1" applyBorder="1" applyAlignment="1">
      <alignment horizontal="center"/>
    </xf>
    <xf numFmtId="178" fontId="0" fillId="0" borderId="13" xfId="0" applyNumberFormat="1" applyBorder="1" applyAlignment="1">
      <alignment horizontal="center"/>
    </xf>
    <xf numFmtId="0" fontId="0" fillId="3" borderId="1" xfId="0" applyFill="1" applyBorder="1" applyAlignment="1">
      <alignment vertical="center"/>
    </xf>
    <xf numFmtId="0" fontId="7" fillId="3" borderId="1" xfId="0" applyFont="1" applyFill="1" applyBorder="1"/>
    <xf numFmtId="0" fontId="7" fillId="0" borderId="0" xfId="0" applyFont="1"/>
    <xf numFmtId="180" fontId="0" fillId="0" borderId="0" xfId="0" applyNumberFormat="1"/>
    <xf numFmtId="180" fontId="0" fillId="0" borderId="1" xfId="0" applyNumberFormat="1" applyBorder="1" applyAlignment="1">
      <alignment horizontal="left"/>
    </xf>
    <xf numFmtId="0" fontId="0" fillId="2" borderId="1" xfId="0" applyFill="1" applyBorder="1" applyAlignment="1">
      <alignment shrinkToFit="1"/>
    </xf>
    <xf numFmtId="178" fontId="0" fillId="5" borderId="3" xfId="0" applyNumberFormat="1" applyFill="1" applyBorder="1" applyAlignment="1">
      <alignment horizontal="center"/>
    </xf>
    <xf numFmtId="178" fontId="0" fillId="5" borderId="7" xfId="0" applyNumberFormat="1" applyFill="1" applyBorder="1" applyAlignment="1">
      <alignment horizontal="center"/>
    </xf>
    <xf numFmtId="0" fontId="3" fillId="0" borderId="0" xfId="0" applyFont="1"/>
    <xf numFmtId="0" fontId="0" fillId="3" borderId="1" xfId="0" applyFill="1" applyBorder="1" applyAlignment="1">
      <alignment horizontal="center"/>
    </xf>
    <xf numFmtId="0" fontId="0" fillId="4" borderId="1" xfId="0" applyFill="1" applyBorder="1" applyAlignment="1">
      <alignment horizontal="center"/>
    </xf>
    <xf numFmtId="0" fontId="0" fillId="2" borderId="1" xfId="0" applyFill="1" applyBorder="1" applyAlignment="1">
      <alignment wrapText="1"/>
    </xf>
    <xf numFmtId="0" fontId="0" fillId="2" borderId="6" xfId="0" applyFill="1" applyBorder="1" applyAlignment="1"/>
    <xf numFmtId="0" fontId="0" fillId="2" borderId="4" xfId="0" applyFill="1" applyBorder="1"/>
    <xf numFmtId="0" fontId="0" fillId="2" borderId="1" xfId="0" applyFill="1" applyBorder="1" applyAlignment="1"/>
    <xf numFmtId="0" fontId="2" fillId="2" borderId="1" xfId="0" applyFont="1" applyFill="1" applyBorder="1" applyAlignment="1">
      <alignment wrapText="1"/>
    </xf>
    <xf numFmtId="0" fontId="7" fillId="2" borderId="1" xfId="0" applyFont="1" applyFill="1" applyBorder="1"/>
    <xf numFmtId="0" fontId="0" fillId="2" borderId="2" xfId="0" applyFill="1" applyBorder="1"/>
    <xf numFmtId="0" fontId="0" fillId="2" borderId="18" xfId="0" applyFill="1" applyBorder="1"/>
    <xf numFmtId="0" fontId="0" fillId="2" borderId="21" xfId="0" applyFill="1" applyBorder="1"/>
    <xf numFmtId="0" fontId="10" fillId="2" borderId="2" xfId="0" applyFont="1" applyFill="1" applyBorder="1"/>
    <xf numFmtId="0" fontId="0" fillId="0" borderId="0" xfId="0" applyAlignment="1"/>
    <xf numFmtId="0" fontId="0" fillId="0" borderId="0" xfId="0" applyFill="1"/>
    <xf numFmtId="0" fontId="7" fillId="0" borderId="0" xfId="0" applyFont="1" applyFill="1" applyBorder="1"/>
    <xf numFmtId="178" fontId="0" fillId="0" borderId="0" xfId="0" applyNumberFormat="1" applyFill="1" applyBorder="1" applyAlignment="1">
      <alignment horizontal="center"/>
    </xf>
    <xf numFmtId="0" fontId="0" fillId="3" borderId="0" xfId="0" applyFill="1"/>
    <xf numFmtId="0" fontId="0" fillId="0" borderId="10" xfId="0" applyFill="1" applyBorder="1"/>
    <xf numFmtId="0" fontId="0" fillId="0" borderId="0" xfId="0" applyFill="1" applyBorder="1"/>
    <xf numFmtId="178" fontId="0" fillId="0" borderId="6" xfId="0" applyNumberFormat="1" applyFill="1" applyBorder="1" applyAlignment="1">
      <alignment horizontal="center"/>
    </xf>
    <xf numFmtId="0" fontId="0" fillId="0" borderId="7" xfId="0" applyNumberFormat="1" applyBorder="1" applyAlignment="1">
      <alignment horizontal="center"/>
    </xf>
    <xf numFmtId="0" fontId="0" fillId="0" borderId="0" xfId="0" applyBorder="1" applyAlignment="1">
      <alignment vertical="center"/>
    </xf>
    <xf numFmtId="0" fontId="7" fillId="2" borderId="1" xfId="0" applyFont="1" applyFill="1" applyBorder="1" applyAlignment="1">
      <alignment shrinkToFit="1"/>
    </xf>
    <xf numFmtId="178" fontId="0" fillId="0" borderId="7" xfId="0" applyNumberFormat="1" applyFill="1" applyBorder="1" applyAlignment="1"/>
    <xf numFmtId="178" fontId="0" fillId="0" borderId="8" xfId="0" applyNumberFormat="1" applyFill="1" applyBorder="1" applyAlignment="1">
      <alignment horizontal="center"/>
    </xf>
    <xf numFmtId="0" fontId="16" fillId="0" borderId="0" xfId="0" applyFont="1"/>
    <xf numFmtId="0" fontId="8" fillId="0" borderId="0" xfId="0" applyFont="1"/>
    <xf numFmtId="0" fontId="0" fillId="0" borderId="0" xfId="0" applyAlignment="1">
      <alignment vertical="center"/>
    </xf>
    <xf numFmtId="0" fontId="0" fillId="2" borderId="24" xfId="0" applyFill="1" applyBorder="1"/>
    <xf numFmtId="0" fontId="0" fillId="2" borderId="26" xfId="0" applyFill="1" applyBorder="1"/>
    <xf numFmtId="0" fontId="0" fillId="2" borderId="25" xfId="0" applyFill="1" applyBorder="1"/>
    <xf numFmtId="0" fontId="0" fillId="0" borderId="3" xfId="0" applyBorder="1" applyAlignment="1">
      <alignment horizontal="center"/>
    </xf>
    <xf numFmtId="0" fontId="2" fillId="0" borderId="0" xfId="0" applyFont="1"/>
    <xf numFmtId="0" fontId="0" fillId="3" borderId="1" xfId="0" applyFill="1" applyBorder="1" applyAlignment="1"/>
    <xf numFmtId="0" fontId="0" fillId="0" borderId="0" xfId="0" applyNumberFormat="1"/>
    <xf numFmtId="0" fontId="0" fillId="0" borderId="5" xfId="0" applyBorder="1" applyAlignment="1">
      <alignment vertical="center" wrapText="1"/>
    </xf>
    <xf numFmtId="0" fontId="2" fillId="0" borderId="0" xfId="0" applyFont="1" applyAlignment="1">
      <alignment vertical="center" wrapText="1"/>
    </xf>
    <xf numFmtId="3" fontId="0" fillId="0" borderId="1" xfId="0" applyNumberFormat="1" applyBorder="1" applyAlignment="1">
      <alignment horizontal="left"/>
    </xf>
    <xf numFmtId="0" fontId="0" fillId="0" borderId="5" xfId="0" applyFill="1" applyBorder="1"/>
    <xf numFmtId="0" fontId="0" fillId="0" borderId="0" xfId="0" applyProtection="1">
      <protection locked="0"/>
    </xf>
    <xf numFmtId="0" fontId="0" fillId="0" borderId="0" xfId="0" applyFill="1" applyBorder="1" applyAlignment="1" applyProtection="1">
      <alignment vertical="center"/>
      <protection locked="0"/>
    </xf>
    <xf numFmtId="0" fontId="0" fillId="0" borderId="0" xfId="0" applyBorder="1" applyAlignment="1" applyProtection="1">
      <protection locked="0"/>
    </xf>
    <xf numFmtId="178" fontId="2" fillId="0" borderId="0" xfId="0" applyNumberFormat="1" applyFont="1" applyFill="1" applyBorder="1" applyAlignment="1">
      <alignment horizontal="left"/>
    </xf>
    <xf numFmtId="0" fontId="2" fillId="2" borderId="0" xfId="0" applyFont="1" applyFill="1"/>
    <xf numFmtId="0" fontId="7" fillId="2" borderId="25" xfId="0" applyFont="1" applyFill="1" applyBorder="1"/>
    <xf numFmtId="0" fontId="7" fillId="2" borderId="0" xfId="0" applyFont="1" applyFill="1"/>
    <xf numFmtId="0" fontId="7" fillId="4" borderId="1" xfId="0" applyFont="1" applyFill="1" applyBorder="1"/>
    <xf numFmtId="0" fontId="10" fillId="0" borderId="0" xfId="0" applyFont="1"/>
    <xf numFmtId="0" fontId="25" fillId="0" borderId="0" xfId="0" applyFont="1"/>
    <xf numFmtId="0" fontId="27" fillId="0" borderId="0" xfId="0" applyFont="1" applyAlignment="1">
      <alignment horizontal="center"/>
    </xf>
    <xf numFmtId="0" fontId="27" fillId="0" borderId="0" xfId="0" applyFont="1" applyFill="1" applyAlignment="1">
      <alignment horizontal="center"/>
    </xf>
    <xf numFmtId="0" fontId="7" fillId="0" borderId="0" xfId="0" applyFont="1" applyBorder="1" applyAlignment="1">
      <alignment vertical="center"/>
    </xf>
    <xf numFmtId="0" fontId="23" fillId="0" borderId="0" xfId="0" applyFont="1"/>
    <xf numFmtId="178" fontId="2" fillId="0" borderId="0" xfId="0" applyNumberFormat="1" applyFont="1" applyBorder="1"/>
    <xf numFmtId="0" fontId="0" fillId="0" borderId="0" xfId="0" applyFill="1" applyAlignment="1">
      <alignment horizontal="center"/>
    </xf>
    <xf numFmtId="57" fontId="0" fillId="0" borderId="1" xfId="0" applyNumberFormat="1" applyBorder="1" applyAlignment="1">
      <alignment horizontal="center"/>
    </xf>
    <xf numFmtId="0" fontId="0" fillId="0" borderId="1" xfId="0" applyBorder="1" applyAlignment="1">
      <alignment horizontal="center" vertical="top"/>
    </xf>
    <xf numFmtId="38" fontId="21" fillId="0" borderId="1" xfId="1" applyFont="1" applyBorder="1" applyAlignment="1">
      <alignment horizontal="center"/>
    </xf>
    <xf numFmtId="38" fontId="21" fillId="0" borderId="1" xfId="1" applyFont="1" applyBorder="1" applyAlignment="1"/>
    <xf numFmtId="0" fontId="0" fillId="0" borderId="1" xfId="0" applyFill="1" applyBorder="1" applyAlignment="1">
      <alignment horizontal="center"/>
    </xf>
    <xf numFmtId="0" fontId="0" fillId="0" borderId="1" xfId="0" applyFill="1" applyBorder="1"/>
    <xf numFmtId="0" fontId="0" fillId="0" borderId="0" xfId="0" applyAlignment="1">
      <alignment horizontal="right"/>
    </xf>
    <xf numFmtId="0" fontId="0" fillId="5" borderId="0" xfId="0" applyFill="1"/>
    <xf numFmtId="49" fontId="21" fillId="0" borderId="0" xfId="1" applyNumberFormat="1" applyFont="1" applyAlignment="1"/>
    <xf numFmtId="180" fontId="0" fillId="6" borderId="0" xfId="0" applyNumberFormat="1" applyFill="1"/>
    <xf numFmtId="0" fontId="0" fillId="6" borderId="0" xfId="0" applyFill="1"/>
    <xf numFmtId="49" fontId="0" fillId="5" borderId="0" xfId="0" applyNumberFormat="1" applyFill="1"/>
    <xf numFmtId="49" fontId="21" fillId="0" borderId="0" xfId="1" applyNumberFormat="1" applyFont="1" applyBorder="1" applyAlignment="1"/>
    <xf numFmtId="180" fontId="0" fillId="7" borderId="0" xfId="0" applyNumberFormat="1" applyFill="1"/>
    <xf numFmtId="0" fontId="0" fillId="7" borderId="0" xfId="0" applyFill="1"/>
    <xf numFmtId="180" fontId="0" fillId="5" borderId="0" xfId="0" applyNumberFormat="1" applyFill="1"/>
    <xf numFmtId="0" fontId="29" fillId="0" borderId="0" xfId="0" applyFont="1"/>
    <xf numFmtId="0" fontId="24" fillId="0" borderId="0" xfId="0" applyFont="1"/>
    <xf numFmtId="0" fontId="0" fillId="0" borderId="0" xfId="0" applyBorder="1" applyAlignment="1">
      <alignment vertical="top"/>
    </xf>
    <xf numFmtId="0" fontId="30" fillId="2" borderId="25" xfId="0" applyFont="1" applyFill="1" applyBorder="1" applyAlignment="1">
      <alignment wrapText="1" shrinkToFit="1"/>
    </xf>
    <xf numFmtId="0" fontId="16" fillId="0" borderId="0" xfId="0" applyFont="1" applyAlignment="1">
      <alignment vertical="center" wrapText="1"/>
    </xf>
    <xf numFmtId="0" fontId="33" fillId="0" borderId="0" xfId="0" applyFont="1"/>
    <xf numFmtId="0" fontId="0" fillId="3" borderId="0" xfId="0" applyFill="1" applyBorder="1"/>
    <xf numFmtId="0" fontId="16" fillId="0" borderId="0" xfId="0" applyFont="1" applyAlignment="1">
      <alignment horizontal="left" vertical="center" wrapText="1"/>
    </xf>
    <xf numFmtId="0" fontId="0" fillId="0" borderId="0" xfId="0" applyAlignment="1">
      <alignment vertical="center" wrapText="1"/>
    </xf>
    <xf numFmtId="0" fontId="0" fillId="0" borderId="7" xfId="0" applyBorder="1" applyAlignment="1">
      <alignment horizontal="center"/>
    </xf>
    <xf numFmtId="0" fontId="0" fillId="0" borderId="1" xfId="0" applyBorder="1" applyAlignment="1">
      <alignment horizontal="center"/>
    </xf>
    <xf numFmtId="0" fontId="0" fillId="5" borderId="1" xfId="0" applyFill="1" applyBorder="1" applyAlignment="1">
      <alignment horizontal="center"/>
    </xf>
    <xf numFmtId="178" fontId="0" fillId="0" borderId="6" xfId="0" applyNumberFormat="1" applyBorder="1" applyAlignment="1">
      <alignment horizontal="center"/>
    </xf>
    <xf numFmtId="178" fontId="0" fillId="0" borderId="7" xfId="0" applyNumberFormat="1" applyBorder="1" applyAlignment="1">
      <alignment horizontal="center"/>
    </xf>
    <xf numFmtId="178" fontId="0" fillId="0" borderId="8" xfId="0" applyNumberFormat="1" applyBorder="1" applyAlignment="1">
      <alignment horizontal="center"/>
    </xf>
    <xf numFmtId="0" fontId="0" fillId="0" borderId="0" xfId="0" applyAlignment="1">
      <alignment horizontal="left"/>
    </xf>
    <xf numFmtId="0" fontId="16" fillId="0" borderId="0" xfId="0" applyFont="1" applyAlignment="1">
      <alignment vertical="center"/>
    </xf>
    <xf numFmtId="0" fontId="17" fillId="0" borderId="0" xfId="0" applyFont="1" applyAlignment="1">
      <alignment horizontal="center" vertical="center"/>
    </xf>
    <xf numFmtId="0" fontId="18" fillId="0" borderId="0" xfId="0" applyFont="1" applyAlignment="1">
      <alignment horizontal="center" vertical="center"/>
    </xf>
    <xf numFmtId="0" fontId="16" fillId="0" borderId="0" xfId="0" applyFont="1" applyAlignment="1">
      <alignment horizontal="left" vertical="center" wrapText="1"/>
    </xf>
    <xf numFmtId="0" fontId="24" fillId="0" borderId="0" xfId="0" applyFont="1" applyAlignment="1">
      <alignment horizontal="left" vertical="center" wrapText="1"/>
    </xf>
    <xf numFmtId="0" fontId="0" fillId="0" borderId="0" xfId="0" applyAlignment="1">
      <alignment horizontal="left"/>
    </xf>
    <xf numFmtId="178" fontId="0" fillId="0" borderId="6" xfId="0" applyNumberFormat="1" applyBorder="1" applyAlignment="1">
      <alignment horizontal="center"/>
    </xf>
    <xf numFmtId="178" fontId="0" fillId="0" borderId="7" xfId="0" applyNumberFormat="1" applyBorder="1" applyAlignment="1">
      <alignment horizontal="center"/>
    </xf>
    <xf numFmtId="178" fontId="0" fillId="0" borderId="8" xfId="0" applyNumberFormat="1" applyBorder="1" applyAlignment="1">
      <alignment horizontal="center"/>
    </xf>
    <xf numFmtId="0" fontId="10" fillId="0" borderId="1" xfId="0" applyFont="1" applyBorder="1" applyAlignment="1">
      <alignment horizontal="center"/>
    </xf>
    <xf numFmtId="0" fontId="4" fillId="0" borderId="5" xfId="0" applyFont="1" applyBorder="1" applyAlignment="1">
      <alignment horizontal="left" vertical="center" wrapText="1"/>
    </xf>
    <xf numFmtId="0" fontId="4" fillId="0" borderId="0" xfId="0" applyFont="1" applyAlignment="1">
      <alignment horizontal="left" vertical="center" wrapText="1"/>
    </xf>
    <xf numFmtId="0" fontId="0" fillId="0" borderId="5" xfId="0" applyBorder="1" applyAlignment="1">
      <alignment horizontal="left" vertical="top" wrapText="1"/>
    </xf>
    <xf numFmtId="0" fontId="0" fillId="0" borderId="0" xfId="0" applyAlignment="1">
      <alignment horizontal="left" vertical="top" wrapText="1"/>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0" fillId="2" borderId="1" xfId="0" applyFill="1" applyBorder="1" applyAlignment="1">
      <alignment horizontal="center" vertical="center"/>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6" xfId="0" applyBorder="1" applyAlignment="1">
      <alignment horizontal="center" shrinkToFit="1"/>
    </xf>
    <xf numFmtId="0" fontId="0" fillId="0" borderId="7" xfId="0" applyBorder="1" applyAlignment="1">
      <alignment horizontal="center" shrinkToFit="1"/>
    </xf>
    <xf numFmtId="0" fontId="0" fillId="0" borderId="8" xfId="0" applyBorder="1" applyAlignment="1">
      <alignment horizontal="center" shrinkToFit="1"/>
    </xf>
    <xf numFmtId="0" fontId="0" fillId="0" borderId="1" xfId="0" applyBorder="1" applyAlignment="1">
      <alignment horizontal="center" shrinkToFit="1"/>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38" fontId="0" fillId="0" borderId="7" xfId="1" applyFont="1" applyBorder="1" applyAlignment="1">
      <alignment horizontal="right"/>
    </xf>
    <xf numFmtId="0" fontId="0" fillId="0" borderId="1" xfId="0" applyBorder="1" applyAlignment="1">
      <alignment horizontal="center"/>
    </xf>
    <xf numFmtId="38" fontId="0" fillId="0" borderId="19" xfId="1" applyFont="1" applyBorder="1" applyAlignment="1">
      <alignment horizontal="right"/>
    </xf>
    <xf numFmtId="49" fontId="0" fillId="0" borderId="1" xfId="0" applyNumberFormat="1" applyBorder="1" applyAlignment="1">
      <alignment horizontal="left" vertical="center" shrinkToFit="1"/>
    </xf>
    <xf numFmtId="49" fontId="0" fillId="0" borderId="1" xfId="0" applyNumberFormat="1" applyBorder="1" applyAlignment="1">
      <alignment horizontal="center"/>
    </xf>
    <xf numFmtId="49" fontId="0" fillId="0" borderId="6" xfId="0" applyNumberFormat="1" applyBorder="1" applyAlignment="1">
      <alignment horizontal="center"/>
    </xf>
    <xf numFmtId="49" fontId="0" fillId="0" borderId="8" xfId="0" applyNumberFormat="1" applyBorder="1" applyAlignment="1">
      <alignment horizontal="center"/>
    </xf>
    <xf numFmtId="49" fontId="0" fillId="0" borderId="7" xfId="0" applyNumberFormat="1" applyBorder="1" applyAlignment="1">
      <alignment horizontal="center"/>
    </xf>
    <xf numFmtId="0" fontId="0" fillId="0" borderId="9" xfId="0" applyBorder="1" applyAlignment="1">
      <alignment horizontal="center" vertical="center"/>
    </xf>
    <xf numFmtId="0" fontId="0" fillId="0" borderId="3" xfId="0" applyBorder="1" applyAlignment="1">
      <alignment horizontal="center" vertical="center"/>
    </xf>
    <xf numFmtId="0" fontId="0" fillId="0" borderId="14" xfId="0" applyBorder="1" applyAlignment="1">
      <alignment horizontal="center" vertical="center"/>
    </xf>
    <xf numFmtId="38" fontId="0" fillId="0" borderId="32" xfId="1" applyFont="1" applyBorder="1" applyAlignment="1">
      <alignment horizontal="right"/>
    </xf>
    <xf numFmtId="38" fontId="0" fillId="0" borderId="22" xfId="1" applyFont="1" applyBorder="1" applyAlignment="1">
      <alignment horizontal="right"/>
    </xf>
    <xf numFmtId="0" fontId="0" fillId="0" borderId="1" xfId="0" applyBorder="1" applyAlignment="1">
      <alignment horizontal="center" vertical="center" shrinkToFit="1"/>
    </xf>
    <xf numFmtId="0" fontId="28" fillId="0" borderId="5" xfId="0" applyFont="1" applyBorder="1" applyAlignment="1">
      <alignment horizontal="center"/>
    </xf>
    <xf numFmtId="0" fontId="28" fillId="0" borderId="0" xfId="0" applyFont="1" applyAlignment="1">
      <alignment horizontal="center"/>
    </xf>
    <xf numFmtId="0" fontId="13" fillId="0" borderId="1" xfId="0" applyFont="1" applyBorder="1" applyAlignment="1">
      <alignment horizontal="center"/>
    </xf>
    <xf numFmtId="0" fontId="0" fillId="5" borderId="1" xfId="0" applyFill="1" applyBorder="1" applyAlignment="1">
      <alignment horizontal="center"/>
    </xf>
    <xf numFmtId="0" fontId="0" fillId="0" borderId="9" xfId="0" applyBorder="1" applyAlignment="1">
      <alignment horizontal="center" shrinkToFit="1"/>
    </xf>
    <xf numFmtId="0" fontId="0" fillId="0" borderId="3" xfId="0" applyBorder="1" applyAlignment="1">
      <alignment horizontal="center" shrinkToFit="1"/>
    </xf>
    <xf numFmtId="0" fontId="0" fillId="0" borderId="14" xfId="0" applyBorder="1" applyAlignment="1">
      <alignment horizontal="center" shrinkToFit="1"/>
    </xf>
    <xf numFmtId="0" fontId="0" fillId="0" borderId="4" xfId="0" applyFill="1"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49" fontId="0" fillId="0" borderId="1" xfId="0" applyNumberFormat="1" applyBorder="1" applyAlignment="1">
      <alignment horizontal="center" shrinkToFit="1"/>
    </xf>
    <xf numFmtId="0" fontId="0" fillId="0" borderId="29" xfId="0"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178" fontId="0" fillId="0" borderId="3" xfId="0" applyNumberFormat="1" applyFill="1" applyBorder="1" applyAlignment="1">
      <alignment horizontal="right"/>
    </xf>
    <xf numFmtId="0" fontId="0" fillId="2" borderId="1" xfId="0" applyFill="1" applyBorder="1" applyAlignment="1">
      <alignment vertical="center" wrapText="1"/>
    </xf>
    <xf numFmtId="0" fontId="0" fillId="2" borderId="1" xfId="0" applyFill="1" applyBorder="1" applyAlignment="1">
      <alignment vertical="center"/>
    </xf>
    <xf numFmtId="179" fontId="0" fillId="0" borderId="1" xfId="0" applyNumberFormat="1" applyBorder="1" applyAlignment="1">
      <alignment horizontal="center"/>
    </xf>
    <xf numFmtId="0" fontId="0" fillId="0" borderId="1" xfId="0" applyNumberFormat="1" applyBorder="1" applyAlignment="1">
      <alignment horizontal="left" vertical="center" shrinkToFit="1"/>
    </xf>
    <xf numFmtId="0" fontId="4" fillId="2" borderId="1" xfId="0" applyFont="1" applyFill="1" applyBorder="1" applyAlignment="1">
      <alignment horizontal="center"/>
    </xf>
    <xf numFmtId="0" fontId="0" fillId="2" borderId="1" xfId="0" applyFill="1" applyBorder="1" applyAlignment="1">
      <alignment horizontal="center"/>
    </xf>
    <xf numFmtId="0" fontId="0" fillId="0" borderId="7" xfId="0" applyBorder="1" applyAlignment="1">
      <alignment horizontal="center" vertical="center"/>
    </xf>
    <xf numFmtId="0" fontId="0" fillId="0" borderId="8" xfId="0" applyBorder="1" applyAlignment="1">
      <alignment horizontal="center" vertical="center"/>
    </xf>
    <xf numFmtId="49" fontId="0" fillId="0" borderId="10" xfId="0" applyNumberFormat="1" applyBorder="1" applyAlignment="1">
      <alignment horizontal="center"/>
    </xf>
    <xf numFmtId="49" fontId="0" fillId="0" borderId="12" xfId="0" applyNumberFormat="1" applyBorder="1" applyAlignment="1">
      <alignment horizontal="center"/>
    </xf>
    <xf numFmtId="0" fontId="0" fillId="0" borderId="6" xfId="0" applyBorder="1" applyAlignment="1">
      <alignment horizontal="center" vertical="center"/>
    </xf>
    <xf numFmtId="49" fontId="0" fillId="0" borderId="1" xfId="0" applyNumberFormat="1" applyFill="1" applyBorder="1" applyAlignment="1">
      <alignment horizontal="center"/>
    </xf>
    <xf numFmtId="49" fontId="0" fillId="0" borderId="6" xfId="0" applyNumberFormat="1" applyFill="1" applyBorder="1" applyAlignment="1">
      <alignment horizontal="center"/>
    </xf>
    <xf numFmtId="0" fontId="7" fillId="0" borderId="5" xfId="0" applyFont="1" applyBorder="1" applyAlignment="1">
      <alignment horizontal="left" vertical="top" wrapText="1"/>
    </xf>
    <xf numFmtId="0" fontId="7" fillId="0" borderId="0" xfId="0" applyFont="1" applyAlignment="1">
      <alignment horizontal="left" vertical="top"/>
    </xf>
    <xf numFmtId="0" fontId="7" fillId="0" borderId="5" xfId="0" applyFont="1" applyBorder="1" applyAlignment="1">
      <alignment horizontal="left" vertical="top"/>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38" fontId="0" fillId="0" borderId="3" xfId="1" applyFont="1" applyBorder="1" applyAlignment="1">
      <alignment horizontal="right"/>
    </xf>
    <xf numFmtId="178" fontId="0" fillId="0" borderId="0" xfId="0" applyNumberFormat="1" applyFill="1" applyBorder="1" applyAlignment="1">
      <alignment vertical="top" wrapText="1"/>
    </xf>
    <xf numFmtId="178" fontId="0" fillId="0" borderId="0" xfId="0" applyNumberFormat="1" applyFill="1" applyBorder="1" applyAlignment="1">
      <alignment vertical="top"/>
    </xf>
    <xf numFmtId="0" fontId="10" fillId="0" borderId="6" xfId="0" applyFont="1" applyBorder="1" applyAlignment="1">
      <alignment horizontal="center"/>
    </xf>
    <xf numFmtId="0" fontId="10" fillId="0" borderId="7" xfId="0" applyFont="1" applyBorder="1" applyAlignment="1">
      <alignment horizontal="center"/>
    </xf>
    <xf numFmtId="0" fontId="10" fillId="0" borderId="8" xfId="0" applyFont="1" applyBorder="1" applyAlignment="1">
      <alignment horizontal="center"/>
    </xf>
    <xf numFmtId="0" fontId="0" fillId="0" borderId="0" xfId="0" applyAlignment="1">
      <alignment vertical="center" wrapText="1"/>
    </xf>
    <xf numFmtId="38" fontId="0" fillId="0" borderId="6" xfId="0" applyNumberFormat="1" applyFill="1" applyBorder="1" applyAlignment="1"/>
    <xf numFmtId="38" fontId="0" fillId="0" borderId="7" xfId="0" applyNumberFormat="1" applyFill="1" applyBorder="1" applyAlignment="1"/>
    <xf numFmtId="0" fontId="7" fillId="0" borderId="1" xfId="0" applyFont="1" applyBorder="1" applyAlignment="1">
      <alignment horizontal="center"/>
    </xf>
    <xf numFmtId="0" fontId="9" fillId="0" borderId="1" xfId="0" applyFont="1" applyBorder="1" applyAlignment="1">
      <alignment horizontal="center"/>
    </xf>
    <xf numFmtId="0" fontId="9" fillId="0" borderId="4" xfId="0" applyFont="1" applyBorder="1" applyAlignment="1">
      <alignment horizontal="center"/>
    </xf>
  </cellXfs>
  <cellStyles count="4">
    <cellStyle name="桁区切り" xfId="1" builtinId="6"/>
    <cellStyle name="標準" xfId="0" builtinId="0"/>
    <cellStyle name="標準 2" xfId="2" xr:uid="{DED6CDEC-91E8-46B8-B577-5F955EA11520}"/>
    <cellStyle name="標準 2 2" xfId="3" xr:uid="{9B162A14-5459-49C4-B57E-1B26A6B8C917}"/>
  </cellStyles>
  <dxfs count="5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0000FF"/>
      <color rgb="FFFF0066"/>
      <color rgb="FFA50021"/>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O$5" lockText="1" noThreeD="1"/>
</file>

<file path=xl/ctrlProps/ctrlProp10.xml><?xml version="1.0" encoding="utf-8"?>
<formControlPr xmlns="http://schemas.microsoft.com/office/spreadsheetml/2009/9/main" objectType="CheckBox" fmlaLink="$O$14" lockText="1" noThreeD="1"/>
</file>

<file path=xl/ctrlProps/ctrlProp11.xml><?xml version="1.0" encoding="utf-8"?>
<formControlPr xmlns="http://schemas.microsoft.com/office/spreadsheetml/2009/9/main" objectType="CheckBox" fmlaLink="$O$15" lockText="1" noThreeD="1"/>
</file>

<file path=xl/ctrlProps/ctrlProp2.xml><?xml version="1.0" encoding="utf-8"?>
<formControlPr xmlns="http://schemas.microsoft.com/office/spreadsheetml/2009/9/main" objectType="CheckBox" fmlaLink="$O$7" lockText="1" noThreeD="1"/>
</file>

<file path=xl/ctrlProps/ctrlProp3.xml><?xml version="1.0" encoding="utf-8"?>
<formControlPr xmlns="http://schemas.microsoft.com/office/spreadsheetml/2009/9/main" objectType="CheckBox" fmlaLink="$O$6" lockText="1" noThreeD="1"/>
</file>

<file path=xl/ctrlProps/ctrlProp4.xml><?xml version="1.0" encoding="utf-8"?>
<formControlPr xmlns="http://schemas.microsoft.com/office/spreadsheetml/2009/9/main" objectType="CheckBox" fmlaLink="$O$8" lockText="1" noThreeD="1"/>
</file>

<file path=xl/ctrlProps/ctrlProp5.xml><?xml version="1.0" encoding="utf-8"?>
<formControlPr xmlns="http://schemas.microsoft.com/office/spreadsheetml/2009/9/main" objectType="CheckBox" fmlaLink="$O$9" lockText="1" noThreeD="1"/>
</file>

<file path=xl/ctrlProps/ctrlProp6.xml><?xml version="1.0" encoding="utf-8"?>
<formControlPr xmlns="http://schemas.microsoft.com/office/spreadsheetml/2009/9/main" objectType="CheckBox" fmlaLink="$O$10" lockText="1" noThreeD="1"/>
</file>

<file path=xl/ctrlProps/ctrlProp7.xml><?xml version="1.0" encoding="utf-8"?>
<formControlPr xmlns="http://schemas.microsoft.com/office/spreadsheetml/2009/9/main" objectType="CheckBox" fmlaLink="$O$11" lockText="1" noThreeD="1"/>
</file>

<file path=xl/ctrlProps/ctrlProp8.xml><?xml version="1.0" encoding="utf-8"?>
<formControlPr xmlns="http://schemas.microsoft.com/office/spreadsheetml/2009/9/main" objectType="CheckBox" fmlaLink="$O$12" lockText="1" noThreeD="1"/>
</file>

<file path=xl/ctrlProps/ctrlProp9.xml><?xml version="1.0" encoding="utf-8"?>
<formControlPr xmlns="http://schemas.microsoft.com/office/spreadsheetml/2009/9/main" objectType="CheckBox" fmlaLink="$O$13" lockText="1" noThreeD="1"/>
</file>

<file path=xl/drawings/drawing1.xml><?xml version="1.0" encoding="utf-8"?>
<xdr:wsDr xmlns:xdr="http://schemas.openxmlformats.org/drawingml/2006/spreadsheetDrawing" xmlns:a="http://schemas.openxmlformats.org/drawingml/2006/main">
  <xdr:twoCellAnchor>
    <xdr:from>
      <xdr:col>1</xdr:col>
      <xdr:colOff>3810</xdr:colOff>
      <xdr:row>2</xdr:row>
      <xdr:rowOff>7619</xdr:rowOff>
    </xdr:from>
    <xdr:to>
      <xdr:col>12</xdr:col>
      <xdr:colOff>7620</xdr:colOff>
      <xdr:row>6</xdr:row>
      <xdr:rowOff>238124</xdr:rowOff>
    </xdr:to>
    <xdr:sp macro="" textlink="">
      <xdr:nvSpPr>
        <xdr:cNvPr id="2" name="四角形: 角を丸くする 1">
          <a:extLst>
            <a:ext uri="{FF2B5EF4-FFF2-40B4-BE49-F238E27FC236}">
              <a16:creationId xmlns:a16="http://schemas.microsoft.com/office/drawing/2014/main" id="{00000000-0008-0000-0000-000002000000}"/>
            </a:ext>
          </a:extLst>
        </xdr:cNvPr>
        <xdr:cNvSpPr/>
      </xdr:nvSpPr>
      <xdr:spPr>
        <a:xfrm>
          <a:off x="156210" y="636269"/>
          <a:ext cx="6871335" cy="1183005"/>
        </a:xfrm>
        <a:prstGeom prst="roundRect">
          <a:avLst>
            <a:gd name="adj" fmla="val 10619"/>
          </a:avLst>
        </a:prstGeom>
        <a:solidFill>
          <a:srgbClr val="CCFFFF">
            <a:alpha val="0"/>
          </a:srgb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xdr:row>
      <xdr:rowOff>228600</xdr:rowOff>
    </xdr:from>
    <xdr:to>
      <xdr:col>12</xdr:col>
      <xdr:colOff>7620</xdr:colOff>
      <xdr:row>17</xdr:row>
      <xdr:rowOff>228600</xdr:rowOff>
    </xdr:to>
    <xdr:sp macro="" textlink="">
      <xdr:nvSpPr>
        <xdr:cNvPr id="3" name="四角形: 角を丸くする 2">
          <a:extLst>
            <a:ext uri="{FF2B5EF4-FFF2-40B4-BE49-F238E27FC236}">
              <a16:creationId xmlns:a16="http://schemas.microsoft.com/office/drawing/2014/main" id="{00000000-0008-0000-0000-000003000000}"/>
            </a:ext>
          </a:extLst>
        </xdr:cNvPr>
        <xdr:cNvSpPr/>
      </xdr:nvSpPr>
      <xdr:spPr>
        <a:xfrm>
          <a:off x="152400" y="2047875"/>
          <a:ext cx="6875145" cy="2381250"/>
        </a:xfrm>
        <a:prstGeom prst="roundRect">
          <a:avLst>
            <a:gd name="adj" fmla="val 6048"/>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19</xdr:row>
      <xdr:rowOff>0</xdr:rowOff>
    </xdr:from>
    <xdr:to>
      <xdr:col>12</xdr:col>
      <xdr:colOff>7620</xdr:colOff>
      <xdr:row>21</xdr:row>
      <xdr:rowOff>0</xdr:rowOff>
    </xdr:to>
    <xdr:sp macro="" textlink="">
      <xdr:nvSpPr>
        <xdr:cNvPr id="4" name="四角形: 角を丸くする 3">
          <a:extLst>
            <a:ext uri="{FF2B5EF4-FFF2-40B4-BE49-F238E27FC236}">
              <a16:creationId xmlns:a16="http://schemas.microsoft.com/office/drawing/2014/main" id="{00000000-0008-0000-0000-000004000000}"/>
            </a:ext>
          </a:extLst>
        </xdr:cNvPr>
        <xdr:cNvSpPr/>
      </xdr:nvSpPr>
      <xdr:spPr>
        <a:xfrm>
          <a:off x="220980" y="3200400"/>
          <a:ext cx="6743700" cy="457200"/>
        </a:xfrm>
        <a:prstGeom prst="round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23</xdr:row>
      <xdr:rowOff>7620</xdr:rowOff>
    </xdr:from>
    <xdr:to>
      <xdr:col>12</xdr:col>
      <xdr:colOff>0</xdr:colOff>
      <xdr:row>24</xdr:row>
      <xdr:rowOff>0</xdr:rowOff>
    </xdr:to>
    <xdr:sp macro="" textlink="">
      <xdr:nvSpPr>
        <xdr:cNvPr id="5" name="四角形: 角を丸くする 4">
          <a:extLst>
            <a:ext uri="{FF2B5EF4-FFF2-40B4-BE49-F238E27FC236}">
              <a16:creationId xmlns:a16="http://schemas.microsoft.com/office/drawing/2014/main" id="{00000000-0008-0000-0000-000005000000}"/>
            </a:ext>
          </a:extLst>
        </xdr:cNvPr>
        <xdr:cNvSpPr/>
      </xdr:nvSpPr>
      <xdr:spPr>
        <a:xfrm>
          <a:off x="220980" y="3893820"/>
          <a:ext cx="6736080" cy="220980"/>
        </a:xfrm>
        <a:prstGeom prst="round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34</xdr:row>
      <xdr:rowOff>0</xdr:rowOff>
    </xdr:from>
    <xdr:to>
      <xdr:col>12</xdr:col>
      <xdr:colOff>7620</xdr:colOff>
      <xdr:row>36</xdr:row>
      <xdr:rowOff>0</xdr:rowOff>
    </xdr:to>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a:xfrm>
          <a:off x="220980" y="5715000"/>
          <a:ext cx="6743700" cy="457200"/>
        </a:xfrm>
        <a:prstGeom prst="round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26</xdr:row>
      <xdr:rowOff>0</xdr:rowOff>
    </xdr:from>
    <xdr:to>
      <xdr:col>12</xdr:col>
      <xdr:colOff>0</xdr:colOff>
      <xdr:row>26</xdr:row>
      <xdr:rowOff>220980</xdr:rowOff>
    </xdr:to>
    <xdr:sp macro="" textlink="">
      <xdr:nvSpPr>
        <xdr:cNvPr id="22" name="四角形: 角を丸くする 21">
          <a:extLst>
            <a:ext uri="{FF2B5EF4-FFF2-40B4-BE49-F238E27FC236}">
              <a16:creationId xmlns:a16="http://schemas.microsoft.com/office/drawing/2014/main" id="{00000000-0008-0000-0000-000016000000}"/>
            </a:ext>
          </a:extLst>
        </xdr:cNvPr>
        <xdr:cNvSpPr/>
      </xdr:nvSpPr>
      <xdr:spPr>
        <a:xfrm>
          <a:off x="220980" y="4343400"/>
          <a:ext cx="6736080" cy="220980"/>
        </a:xfrm>
        <a:prstGeom prst="round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28</xdr:row>
      <xdr:rowOff>0</xdr:rowOff>
    </xdr:from>
    <xdr:to>
      <xdr:col>12</xdr:col>
      <xdr:colOff>0</xdr:colOff>
      <xdr:row>28</xdr:row>
      <xdr:rowOff>220980</xdr:rowOff>
    </xdr:to>
    <xdr:sp macro="" textlink="">
      <xdr:nvSpPr>
        <xdr:cNvPr id="23" name="四角形: 角を丸くする 22">
          <a:extLst>
            <a:ext uri="{FF2B5EF4-FFF2-40B4-BE49-F238E27FC236}">
              <a16:creationId xmlns:a16="http://schemas.microsoft.com/office/drawing/2014/main" id="{00000000-0008-0000-0000-000017000000}"/>
            </a:ext>
          </a:extLst>
        </xdr:cNvPr>
        <xdr:cNvSpPr/>
      </xdr:nvSpPr>
      <xdr:spPr>
        <a:xfrm>
          <a:off x="220980" y="4800600"/>
          <a:ext cx="6736080" cy="220980"/>
        </a:xfrm>
        <a:prstGeom prst="round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30</xdr:row>
      <xdr:rowOff>104774</xdr:rowOff>
    </xdr:from>
    <xdr:to>
      <xdr:col>12</xdr:col>
      <xdr:colOff>0</xdr:colOff>
      <xdr:row>32</xdr:row>
      <xdr:rowOff>123825</xdr:rowOff>
    </xdr:to>
    <xdr:sp macro="" textlink="">
      <xdr:nvSpPr>
        <xdr:cNvPr id="24" name="四角形: 角を丸くする 23">
          <a:extLst>
            <a:ext uri="{FF2B5EF4-FFF2-40B4-BE49-F238E27FC236}">
              <a16:creationId xmlns:a16="http://schemas.microsoft.com/office/drawing/2014/main" id="{00000000-0008-0000-0000-000018000000}"/>
            </a:ext>
          </a:extLst>
        </xdr:cNvPr>
        <xdr:cNvSpPr/>
      </xdr:nvSpPr>
      <xdr:spPr>
        <a:xfrm>
          <a:off x="152400" y="7400924"/>
          <a:ext cx="6867525" cy="495301"/>
        </a:xfrm>
        <a:prstGeom prst="round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37</xdr:row>
      <xdr:rowOff>0</xdr:rowOff>
    </xdr:from>
    <xdr:to>
      <xdr:col>12</xdr:col>
      <xdr:colOff>0</xdr:colOff>
      <xdr:row>37</xdr:row>
      <xdr:rowOff>220980</xdr:rowOff>
    </xdr:to>
    <xdr:sp macro="" textlink="">
      <xdr:nvSpPr>
        <xdr:cNvPr id="25" name="四角形: 角を丸くする 24">
          <a:extLst>
            <a:ext uri="{FF2B5EF4-FFF2-40B4-BE49-F238E27FC236}">
              <a16:creationId xmlns:a16="http://schemas.microsoft.com/office/drawing/2014/main" id="{00000000-0008-0000-0000-000019000000}"/>
            </a:ext>
          </a:extLst>
        </xdr:cNvPr>
        <xdr:cNvSpPr/>
      </xdr:nvSpPr>
      <xdr:spPr>
        <a:xfrm>
          <a:off x="220980" y="6400800"/>
          <a:ext cx="6736080" cy="220980"/>
        </a:xfrm>
        <a:prstGeom prst="round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39</xdr:row>
      <xdr:rowOff>0</xdr:rowOff>
    </xdr:from>
    <xdr:to>
      <xdr:col>12</xdr:col>
      <xdr:colOff>0</xdr:colOff>
      <xdr:row>39</xdr:row>
      <xdr:rowOff>220980</xdr:rowOff>
    </xdr:to>
    <xdr:sp macro="" textlink="">
      <xdr:nvSpPr>
        <xdr:cNvPr id="26" name="四角形: 角を丸くする 25">
          <a:extLst>
            <a:ext uri="{FF2B5EF4-FFF2-40B4-BE49-F238E27FC236}">
              <a16:creationId xmlns:a16="http://schemas.microsoft.com/office/drawing/2014/main" id="{00000000-0008-0000-0000-00001A000000}"/>
            </a:ext>
          </a:extLst>
        </xdr:cNvPr>
        <xdr:cNvSpPr/>
      </xdr:nvSpPr>
      <xdr:spPr>
        <a:xfrm>
          <a:off x="220980" y="6858000"/>
          <a:ext cx="6736080" cy="220980"/>
        </a:xfrm>
        <a:prstGeom prst="round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41</xdr:row>
      <xdr:rowOff>0</xdr:rowOff>
    </xdr:from>
    <xdr:to>
      <xdr:col>12</xdr:col>
      <xdr:colOff>0</xdr:colOff>
      <xdr:row>41</xdr:row>
      <xdr:rowOff>220980</xdr:rowOff>
    </xdr:to>
    <xdr:sp macro="" textlink="">
      <xdr:nvSpPr>
        <xdr:cNvPr id="27" name="四角形: 角を丸くする 26">
          <a:extLst>
            <a:ext uri="{FF2B5EF4-FFF2-40B4-BE49-F238E27FC236}">
              <a16:creationId xmlns:a16="http://schemas.microsoft.com/office/drawing/2014/main" id="{00000000-0008-0000-0000-00001B000000}"/>
            </a:ext>
          </a:extLst>
        </xdr:cNvPr>
        <xdr:cNvSpPr/>
      </xdr:nvSpPr>
      <xdr:spPr>
        <a:xfrm>
          <a:off x="220980" y="7315200"/>
          <a:ext cx="6736080" cy="220980"/>
        </a:xfrm>
        <a:prstGeom prst="round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xdr:row>
      <xdr:rowOff>0</xdr:rowOff>
    </xdr:from>
    <xdr:to>
      <xdr:col>13</xdr:col>
      <xdr:colOff>609600</xdr:colOff>
      <xdr:row>5</xdr:row>
      <xdr:rowOff>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a:xfrm>
          <a:off x="7324725" y="1104900"/>
          <a:ext cx="609600" cy="2381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xdr:row>
      <xdr:rowOff>123825</xdr:rowOff>
    </xdr:from>
    <xdr:to>
      <xdr:col>13</xdr:col>
      <xdr:colOff>609600</xdr:colOff>
      <xdr:row>13</xdr:row>
      <xdr:rowOff>123825</xdr:rowOff>
    </xdr:to>
    <xdr:sp macro="" textlink="">
      <xdr:nvSpPr>
        <xdr:cNvPr id="29" name="矢印: 右 28">
          <a:extLst>
            <a:ext uri="{FF2B5EF4-FFF2-40B4-BE49-F238E27FC236}">
              <a16:creationId xmlns:a16="http://schemas.microsoft.com/office/drawing/2014/main" id="{00000000-0008-0000-0000-00001D000000}"/>
            </a:ext>
          </a:extLst>
        </xdr:cNvPr>
        <xdr:cNvSpPr/>
      </xdr:nvSpPr>
      <xdr:spPr>
        <a:xfrm>
          <a:off x="7324725" y="3133725"/>
          <a:ext cx="609600" cy="2381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19</xdr:row>
      <xdr:rowOff>121920</xdr:rowOff>
    </xdr:from>
    <xdr:to>
      <xdr:col>13</xdr:col>
      <xdr:colOff>609600</xdr:colOff>
      <xdr:row>20</xdr:row>
      <xdr:rowOff>121920</xdr:rowOff>
    </xdr:to>
    <xdr:sp macro="" textlink="">
      <xdr:nvSpPr>
        <xdr:cNvPr id="30" name="矢印: 右 29">
          <a:extLst>
            <a:ext uri="{FF2B5EF4-FFF2-40B4-BE49-F238E27FC236}">
              <a16:creationId xmlns:a16="http://schemas.microsoft.com/office/drawing/2014/main" id="{00000000-0008-0000-0000-00001E000000}"/>
            </a:ext>
          </a:extLst>
        </xdr:cNvPr>
        <xdr:cNvSpPr/>
      </xdr:nvSpPr>
      <xdr:spPr>
        <a:xfrm>
          <a:off x="7261860" y="3322320"/>
          <a:ext cx="609600" cy="2286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23</xdr:row>
      <xdr:rowOff>0</xdr:rowOff>
    </xdr:from>
    <xdr:to>
      <xdr:col>13</xdr:col>
      <xdr:colOff>609600</xdr:colOff>
      <xdr:row>24</xdr:row>
      <xdr:rowOff>0</xdr:rowOff>
    </xdr:to>
    <xdr:sp macro="" textlink="">
      <xdr:nvSpPr>
        <xdr:cNvPr id="31" name="矢印: 右 30">
          <a:extLst>
            <a:ext uri="{FF2B5EF4-FFF2-40B4-BE49-F238E27FC236}">
              <a16:creationId xmlns:a16="http://schemas.microsoft.com/office/drawing/2014/main" id="{00000000-0008-0000-0000-00001F000000}"/>
            </a:ext>
          </a:extLst>
        </xdr:cNvPr>
        <xdr:cNvSpPr/>
      </xdr:nvSpPr>
      <xdr:spPr>
        <a:xfrm>
          <a:off x="7261860" y="3886200"/>
          <a:ext cx="609600" cy="2286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26</xdr:row>
      <xdr:rowOff>0</xdr:rowOff>
    </xdr:from>
    <xdr:to>
      <xdr:col>13</xdr:col>
      <xdr:colOff>609600</xdr:colOff>
      <xdr:row>27</xdr:row>
      <xdr:rowOff>0</xdr:rowOff>
    </xdr:to>
    <xdr:sp macro="" textlink="">
      <xdr:nvSpPr>
        <xdr:cNvPr id="32" name="矢印: 右 31">
          <a:extLst>
            <a:ext uri="{FF2B5EF4-FFF2-40B4-BE49-F238E27FC236}">
              <a16:creationId xmlns:a16="http://schemas.microsoft.com/office/drawing/2014/main" id="{00000000-0008-0000-0000-000020000000}"/>
            </a:ext>
          </a:extLst>
        </xdr:cNvPr>
        <xdr:cNvSpPr/>
      </xdr:nvSpPr>
      <xdr:spPr>
        <a:xfrm>
          <a:off x="7261860" y="4343400"/>
          <a:ext cx="609600" cy="2286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28</xdr:row>
      <xdr:rowOff>0</xdr:rowOff>
    </xdr:from>
    <xdr:to>
      <xdr:col>13</xdr:col>
      <xdr:colOff>609600</xdr:colOff>
      <xdr:row>29</xdr:row>
      <xdr:rowOff>0</xdr:rowOff>
    </xdr:to>
    <xdr:sp macro="" textlink="">
      <xdr:nvSpPr>
        <xdr:cNvPr id="33" name="矢印: 右 32">
          <a:extLst>
            <a:ext uri="{FF2B5EF4-FFF2-40B4-BE49-F238E27FC236}">
              <a16:creationId xmlns:a16="http://schemas.microsoft.com/office/drawing/2014/main" id="{00000000-0008-0000-0000-000021000000}"/>
            </a:ext>
          </a:extLst>
        </xdr:cNvPr>
        <xdr:cNvSpPr/>
      </xdr:nvSpPr>
      <xdr:spPr>
        <a:xfrm>
          <a:off x="7261860" y="4800600"/>
          <a:ext cx="609600" cy="2286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31</xdr:row>
      <xdr:rowOff>0</xdr:rowOff>
    </xdr:from>
    <xdr:to>
      <xdr:col>13</xdr:col>
      <xdr:colOff>609600</xdr:colOff>
      <xdr:row>32</xdr:row>
      <xdr:rowOff>0</xdr:rowOff>
    </xdr:to>
    <xdr:sp macro="" textlink="">
      <xdr:nvSpPr>
        <xdr:cNvPr id="34" name="矢印: 右 33">
          <a:extLst>
            <a:ext uri="{FF2B5EF4-FFF2-40B4-BE49-F238E27FC236}">
              <a16:creationId xmlns:a16="http://schemas.microsoft.com/office/drawing/2014/main" id="{00000000-0008-0000-0000-000022000000}"/>
            </a:ext>
          </a:extLst>
        </xdr:cNvPr>
        <xdr:cNvSpPr/>
      </xdr:nvSpPr>
      <xdr:spPr>
        <a:xfrm>
          <a:off x="7261860" y="5257800"/>
          <a:ext cx="609600" cy="2286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37</xdr:row>
      <xdr:rowOff>0</xdr:rowOff>
    </xdr:from>
    <xdr:to>
      <xdr:col>13</xdr:col>
      <xdr:colOff>609600</xdr:colOff>
      <xdr:row>38</xdr:row>
      <xdr:rowOff>0</xdr:rowOff>
    </xdr:to>
    <xdr:sp macro="" textlink="">
      <xdr:nvSpPr>
        <xdr:cNvPr id="35" name="矢印: 右 34">
          <a:extLst>
            <a:ext uri="{FF2B5EF4-FFF2-40B4-BE49-F238E27FC236}">
              <a16:creationId xmlns:a16="http://schemas.microsoft.com/office/drawing/2014/main" id="{00000000-0008-0000-0000-000023000000}"/>
            </a:ext>
          </a:extLst>
        </xdr:cNvPr>
        <xdr:cNvSpPr/>
      </xdr:nvSpPr>
      <xdr:spPr>
        <a:xfrm>
          <a:off x="7261860" y="6400800"/>
          <a:ext cx="609600" cy="2286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39</xdr:row>
      <xdr:rowOff>0</xdr:rowOff>
    </xdr:from>
    <xdr:to>
      <xdr:col>13</xdr:col>
      <xdr:colOff>609600</xdr:colOff>
      <xdr:row>40</xdr:row>
      <xdr:rowOff>0</xdr:rowOff>
    </xdr:to>
    <xdr:sp macro="" textlink="">
      <xdr:nvSpPr>
        <xdr:cNvPr id="36" name="矢印: 右 35">
          <a:extLst>
            <a:ext uri="{FF2B5EF4-FFF2-40B4-BE49-F238E27FC236}">
              <a16:creationId xmlns:a16="http://schemas.microsoft.com/office/drawing/2014/main" id="{00000000-0008-0000-0000-000024000000}"/>
            </a:ext>
          </a:extLst>
        </xdr:cNvPr>
        <xdr:cNvSpPr/>
      </xdr:nvSpPr>
      <xdr:spPr>
        <a:xfrm>
          <a:off x="7261860" y="6858000"/>
          <a:ext cx="609600" cy="2286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41</xdr:row>
      <xdr:rowOff>0</xdr:rowOff>
    </xdr:from>
    <xdr:to>
      <xdr:col>13</xdr:col>
      <xdr:colOff>609600</xdr:colOff>
      <xdr:row>42</xdr:row>
      <xdr:rowOff>0</xdr:rowOff>
    </xdr:to>
    <xdr:sp macro="" textlink="">
      <xdr:nvSpPr>
        <xdr:cNvPr id="37" name="矢印: 右 36">
          <a:extLst>
            <a:ext uri="{FF2B5EF4-FFF2-40B4-BE49-F238E27FC236}">
              <a16:creationId xmlns:a16="http://schemas.microsoft.com/office/drawing/2014/main" id="{00000000-0008-0000-0000-000025000000}"/>
            </a:ext>
          </a:extLst>
        </xdr:cNvPr>
        <xdr:cNvSpPr/>
      </xdr:nvSpPr>
      <xdr:spPr>
        <a:xfrm>
          <a:off x="7261860" y="7315200"/>
          <a:ext cx="609600" cy="2286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34</xdr:row>
      <xdr:rowOff>129540</xdr:rowOff>
    </xdr:from>
    <xdr:to>
      <xdr:col>13</xdr:col>
      <xdr:colOff>609600</xdr:colOff>
      <xdr:row>35</xdr:row>
      <xdr:rowOff>129540</xdr:rowOff>
    </xdr:to>
    <xdr:sp macro="" textlink="">
      <xdr:nvSpPr>
        <xdr:cNvPr id="38" name="矢印: 右 37">
          <a:extLst>
            <a:ext uri="{FF2B5EF4-FFF2-40B4-BE49-F238E27FC236}">
              <a16:creationId xmlns:a16="http://schemas.microsoft.com/office/drawing/2014/main" id="{00000000-0008-0000-0000-000026000000}"/>
            </a:ext>
          </a:extLst>
        </xdr:cNvPr>
        <xdr:cNvSpPr/>
      </xdr:nvSpPr>
      <xdr:spPr>
        <a:xfrm>
          <a:off x="7261860" y="5844540"/>
          <a:ext cx="609600" cy="2286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3</xdr:row>
      <xdr:rowOff>0</xdr:rowOff>
    </xdr:from>
    <xdr:to>
      <xdr:col>20</xdr:col>
      <xdr:colOff>7620</xdr:colOff>
      <xdr:row>6</xdr:row>
      <xdr:rowOff>1905</xdr:rowOff>
    </xdr:to>
    <xdr:sp macro="" textlink="">
      <xdr:nvSpPr>
        <xdr:cNvPr id="39" name="四角形: 角を丸くする 38">
          <a:extLst>
            <a:ext uri="{FF2B5EF4-FFF2-40B4-BE49-F238E27FC236}">
              <a16:creationId xmlns:a16="http://schemas.microsoft.com/office/drawing/2014/main" id="{00000000-0008-0000-0000-000027000000}"/>
            </a:ext>
          </a:extLst>
        </xdr:cNvPr>
        <xdr:cNvSpPr/>
      </xdr:nvSpPr>
      <xdr:spPr>
        <a:xfrm>
          <a:off x="8239125" y="866775"/>
          <a:ext cx="2903220" cy="71628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11</xdr:row>
      <xdr:rowOff>114300</xdr:rowOff>
    </xdr:from>
    <xdr:to>
      <xdr:col>20</xdr:col>
      <xdr:colOff>7620</xdr:colOff>
      <xdr:row>14</xdr:row>
      <xdr:rowOff>116205</xdr:rowOff>
    </xdr:to>
    <xdr:sp macro="" textlink="">
      <xdr:nvSpPr>
        <xdr:cNvPr id="40" name="四角形: 角を丸くする 39">
          <a:extLst>
            <a:ext uri="{FF2B5EF4-FFF2-40B4-BE49-F238E27FC236}">
              <a16:creationId xmlns:a16="http://schemas.microsoft.com/office/drawing/2014/main" id="{00000000-0008-0000-0000-000028000000}"/>
            </a:ext>
          </a:extLst>
        </xdr:cNvPr>
        <xdr:cNvSpPr/>
      </xdr:nvSpPr>
      <xdr:spPr>
        <a:xfrm>
          <a:off x="8239125" y="2886075"/>
          <a:ext cx="2903220" cy="71628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22</xdr:row>
      <xdr:rowOff>0</xdr:rowOff>
    </xdr:from>
    <xdr:to>
      <xdr:col>20</xdr:col>
      <xdr:colOff>7620</xdr:colOff>
      <xdr:row>24</xdr:row>
      <xdr:rowOff>220980</xdr:rowOff>
    </xdr:to>
    <xdr:sp macro="" textlink="">
      <xdr:nvSpPr>
        <xdr:cNvPr id="41" name="四角形: 角を丸くする 40">
          <a:extLst>
            <a:ext uri="{FF2B5EF4-FFF2-40B4-BE49-F238E27FC236}">
              <a16:creationId xmlns:a16="http://schemas.microsoft.com/office/drawing/2014/main" id="{00000000-0008-0000-0000-000029000000}"/>
            </a:ext>
          </a:extLst>
        </xdr:cNvPr>
        <xdr:cNvSpPr/>
      </xdr:nvSpPr>
      <xdr:spPr>
        <a:xfrm>
          <a:off x="8161020" y="3886200"/>
          <a:ext cx="2842260" cy="67818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26</xdr:row>
      <xdr:rowOff>0</xdr:rowOff>
    </xdr:from>
    <xdr:to>
      <xdr:col>20</xdr:col>
      <xdr:colOff>7620</xdr:colOff>
      <xdr:row>27</xdr:row>
      <xdr:rowOff>0</xdr:rowOff>
    </xdr:to>
    <xdr:sp macro="" textlink="">
      <xdr:nvSpPr>
        <xdr:cNvPr id="42" name="四角形: 角を丸くする 41">
          <a:extLst>
            <a:ext uri="{FF2B5EF4-FFF2-40B4-BE49-F238E27FC236}">
              <a16:creationId xmlns:a16="http://schemas.microsoft.com/office/drawing/2014/main" id="{00000000-0008-0000-0000-00002A000000}"/>
            </a:ext>
          </a:extLst>
        </xdr:cNvPr>
        <xdr:cNvSpPr/>
      </xdr:nvSpPr>
      <xdr:spPr>
        <a:xfrm>
          <a:off x="8161020" y="4800600"/>
          <a:ext cx="2842260" cy="22860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28</xdr:row>
      <xdr:rowOff>0</xdr:rowOff>
    </xdr:from>
    <xdr:to>
      <xdr:col>20</xdr:col>
      <xdr:colOff>7620</xdr:colOff>
      <xdr:row>29</xdr:row>
      <xdr:rowOff>0</xdr:rowOff>
    </xdr:to>
    <xdr:sp macro="" textlink="">
      <xdr:nvSpPr>
        <xdr:cNvPr id="44" name="四角形: 角を丸くする 43">
          <a:extLst>
            <a:ext uri="{FF2B5EF4-FFF2-40B4-BE49-F238E27FC236}">
              <a16:creationId xmlns:a16="http://schemas.microsoft.com/office/drawing/2014/main" id="{00000000-0008-0000-0000-00002C000000}"/>
            </a:ext>
          </a:extLst>
        </xdr:cNvPr>
        <xdr:cNvSpPr/>
      </xdr:nvSpPr>
      <xdr:spPr>
        <a:xfrm>
          <a:off x="8161020" y="5257800"/>
          <a:ext cx="2842260" cy="22860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30</xdr:row>
      <xdr:rowOff>1</xdr:rowOff>
    </xdr:from>
    <xdr:to>
      <xdr:col>20</xdr:col>
      <xdr:colOff>7620</xdr:colOff>
      <xdr:row>33</xdr:row>
      <xdr:rowOff>0</xdr:rowOff>
    </xdr:to>
    <xdr:sp macro="" textlink="">
      <xdr:nvSpPr>
        <xdr:cNvPr id="45" name="四角形: 角を丸くする 44">
          <a:extLst>
            <a:ext uri="{FF2B5EF4-FFF2-40B4-BE49-F238E27FC236}">
              <a16:creationId xmlns:a16="http://schemas.microsoft.com/office/drawing/2014/main" id="{00000000-0008-0000-0000-00002D000000}"/>
            </a:ext>
          </a:extLst>
        </xdr:cNvPr>
        <xdr:cNvSpPr/>
      </xdr:nvSpPr>
      <xdr:spPr>
        <a:xfrm>
          <a:off x="8239125" y="7296151"/>
          <a:ext cx="2903220" cy="714374"/>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37</xdr:row>
      <xdr:rowOff>0</xdr:rowOff>
    </xdr:from>
    <xdr:to>
      <xdr:col>20</xdr:col>
      <xdr:colOff>7620</xdr:colOff>
      <xdr:row>38</xdr:row>
      <xdr:rowOff>0</xdr:rowOff>
    </xdr:to>
    <xdr:sp macro="" textlink="">
      <xdr:nvSpPr>
        <xdr:cNvPr id="46" name="四角形: 角を丸くする 45">
          <a:extLst>
            <a:ext uri="{FF2B5EF4-FFF2-40B4-BE49-F238E27FC236}">
              <a16:creationId xmlns:a16="http://schemas.microsoft.com/office/drawing/2014/main" id="{00000000-0008-0000-0000-00002E000000}"/>
            </a:ext>
          </a:extLst>
        </xdr:cNvPr>
        <xdr:cNvSpPr/>
      </xdr:nvSpPr>
      <xdr:spPr>
        <a:xfrm>
          <a:off x="8161020" y="6858000"/>
          <a:ext cx="2842260" cy="22860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39</xdr:row>
      <xdr:rowOff>0</xdr:rowOff>
    </xdr:from>
    <xdr:to>
      <xdr:col>20</xdr:col>
      <xdr:colOff>7620</xdr:colOff>
      <xdr:row>40</xdr:row>
      <xdr:rowOff>0</xdr:rowOff>
    </xdr:to>
    <xdr:sp macro="" textlink="">
      <xdr:nvSpPr>
        <xdr:cNvPr id="47" name="四角形: 角を丸くする 46">
          <a:extLst>
            <a:ext uri="{FF2B5EF4-FFF2-40B4-BE49-F238E27FC236}">
              <a16:creationId xmlns:a16="http://schemas.microsoft.com/office/drawing/2014/main" id="{00000000-0008-0000-0000-00002F000000}"/>
            </a:ext>
          </a:extLst>
        </xdr:cNvPr>
        <xdr:cNvSpPr/>
      </xdr:nvSpPr>
      <xdr:spPr>
        <a:xfrm>
          <a:off x="8161020" y="7315200"/>
          <a:ext cx="2842260" cy="22860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41</xdr:row>
      <xdr:rowOff>0</xdr:rowOff>
    </xdr:from>
    <xdr:to>
      <xdr:col>20</xdr:col>
      <xdr:colOff>7620</xdr:colOff>
      <xdr:row>42</xdr:row>
      <xdr:rowOff>0</xdr:rowOff>
    </xdr:to>
    <xdr:sp macro="" textlink="">
      <xdr:nvSpPr>
        <xdr:cNvPr id="48" name="四角形: 角を丸くする 47">
          <a:extLst>
            <a:ext uri="{FF2B5EF4-FFF2-40B4-BE49-F238E27FC236}">
              <a16:creationId xmlns:a16="http://schemas.microsoft.com/office/drawing/2014/main" id="{00000000-0008-0000-0000-000030000000}"/>
            </a:ext>
          </a:extLst>
        </xdr:cNvPr>
        <xdr:cNvSpPr/>
      </xdr:nvSpPr>
      <xdr:spPr>
        <a:xfrm>
          <a:off x="8161020" y="7772400"/>
          <a:ext cx="2842260" cy="22860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34</xdr:row>
      <xdr:rowOff>106680</xdr:rowOff>
    </xdr:from>
    <xdr:to>
      <xdr:col>20</xdr:col>
      <xdr:colOff>7620</xdr:colOff>
      <xdr:row>35</xdr:row>
      <xdr:rowOff>106680</xdr:rowOff>
    </xdr:to>
    <xdr:sp macro="" textlink="">
      <xdr:nvSpPr>
        <xdr:cNvPr id="49" name="四角形: 角を丸くする 48">
          <a:extLst>
            <a:ext uri="{FF2B5EF4-FFF2-40B4-BE49-F238E27FC236}">
              <a16:creationId xmlns:a16="http://schemas.microsoft.com/office/drawing/2014/main" id="{00000000-0008-0000-0000-000031000000}"/>
            </a:ext>
          </a:extLst>
        </xdr:cNvPr>
        <xdr:cNvSpPr/>
      </xdr:nvSpPr>
      <xdr:spPr>
        <a:xfrm>
          <a:off x="8161020" y="6278880"/>
          <a:ext cx="2842260" cy="22860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19</xdr:row>
      <xdr:rowOff>106680</xdr:rowOff>
    </xdr:from>
    <xdr:to>
      <xdr:col>20</xdr:col>
      <xdr:colOff>7620</xdr:colOff>
      <xdr:row>20</xdr:row>
      <xdr:rowOff>106680</xdr:rowOff>
    </xdr:to>
    <xdr:sp macro="" textlink="">
      <xdr:nvSpPr>
        <xdr:cNvPr id="50" name="四角形: 角を丸くする 49">
          <a:extLst>
            <a:ext uri="{FF2B5EF4-FFF2-40B4-BE49-F238E27FC236}">
              <a16:creationId xmlns:a16="http://schemas.microsoft.com/office/drawing/2014/main" id="{00000000-0008-0000-0000-000032000000}"/>
            </a:ext>
          </a:extLst>
        </xdr:cNvPr>
        <xdr:cNvSpPr/>
      </xdr:nvSpPr>
      <xdr:spPr>
        <a:xfrm>
          <a:off x="8161020" y="3307080"/>
          <a:ext cx="2842260" cy="22860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76200</xdr:colOff>
      <xdr:row>21</xdr:row>
      <xdr:rowOff>121920</xdr:rowOff>
    </xdr:from>
    <xdr:to>
      <xdr:col>20</xdr:col>
      <xdr:colOff>83820</xdr:colOff>
      <xdr:row>21</xdr:row>
      <xdr:rowOff>121920</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76200" y="4000500"/>
          <a:ext cx="1092708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91440</xdr:colOff>
      <xdr:row>25</xdr:row>
      <xdr:rowOff>152400</xdr:rowOff>
    </xdr:from>
    <xdr:to>
      <xdr:col>20</xdr:col>
      <xdr:colOff>83820</xdr:colOff>
      <xdr:row>27</xdr:row>
      <xdr:rowOff>60960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91440" y="4945380"/>
          <a:ext cx="10911840" cy="365760"/>
        </a:xfrm>
        <a:prstGeom prst="rect">
          <a:avLst/>
        </a:prstGeom>
        <a:solidFill>
          <a:schemeClr val="bg1">
            <a:lumMod val="85000"/>
            <a:alpha val="7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0000FF"/>
              </a:solidFill>
            </a:rPr>
            <a:t>現在は使用しません。</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28575</xdr:colOff>
          <xdr:row>4</xdr:row>
          <xdr:rowOff>0</xdr:rowOff>
        </xdr:from>
        <xdr:to>
          <xdr:col>3</xdr:col>
          <xdr:colOff>19050</xdr:colOff>
          <xdr:row>5</xdr:row>
          <xdr:rowOff>19050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xdr:row>
          <xdr:rowOff>438150</xdr:rowOff>
        </xdr:from>
        <xdr:to>
          <xdr:col>3</xdr:col>
          <xdr:colOff>19050</xdr:colOff>
          <xdr:row>7</xdr:row>
          <xdr:rowOff>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5</xdr:row>
          <xdr:rowOff>95250</xdr:rowOff>
        </xdr:from>
        <xdr:to>
          <xdr:col>3</xdr:col>
          <xdr:colOff>19050</xdr:colOff>
          <xdr:row>5</xdr:row>
          <xdr:rowOff>361950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6</xdr:row>
          <xdr:rowOff>219075</xdr:rowOff>
        </xdr:from>
        <xdr:to>
          <xdr:col>3</xdr:col>
          <xdr:colOff>19050</xdr:colOff>
          <xdr:row>8</xdr:row>
          <xdr:rowOff>19050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7</xdr:row>
          <xdr:rowOff>219075</xdr:rowOff>
        </xdr:from>
        <xdr:to>
          <xdr:col>3</xdr:col>
          <xdr:colOff>19050</xdr:colOff>
          <xdr:row>9</xdr:row>
          <xdr:rowOff>19050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8</xdr:row>
          <xdr:rowOff>219075</xdr:rowOff>
        </xdr:from>
        <xdr:to>
          <xdr:col>3</xdr:col>
          <xdr:colOff>19050</xdr:colOff>
          <xdr:row>10</xdr:row>
          <xdr:rowOff>19050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xdr:row>
          <xdr:rowOff>219075</xdr:rowOff>
        </xdr:from>
        <xdr:to>
          <xdr:col>3</xdr:col>
          <xdr:colOff>19050</xdr:colOff>
          <xdr:row>11</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10</xdr:row>
          <xdr:rowOff>219075</xdr:rowOff>
        </xdr:from>
        <xdr:to>
          <xdr:col>3</xdr:col>
          <xdr:colOff>19050</xdr:colOff>
          <xdr:row>12</xdr:row>
          <xdr:rowOff>19050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xdr:row>
          <xdr:rowOff>219075</xdr:rowOff>
        </xdr:from>
        <xdr:to>
          <xdr:col>3</xdr:col>
          <xdr:colOff>19050</xdr:colOff>
          <xdr:row>13</xdr:row>
          <xdr:rowOff>19050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12</xdr:row>
          <xdr:rowOff>219075</xdr:rowOff>
        </xdr:from>
        <xdr:to>
          <xdr:col>3</xdr:col>
          <xdr:colOff>19050</xdr:colOff>
          <xdr:row>14</xdr:row>
          <xdr:rowOff>19050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13</xdr:row>
          <xdr:rowOff>219075</xdr:rowOff>
        </xdr:from>
        <xdr:to>
          <xdr:col>3</xdr:col>
          <xdr:colOff>19050</xdr:colOff>
          <xdr:row>15</xdr:row>
          <xdr:rowOff>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38100</xdr:colOff>
      <xdr:row>145</xdr:row>
      <xdr:rowOff>15240</xdr:rowOff>
    </xdr:from>
    <xdr:to>
      <xdr:col>8</xdr:col>
      <xdr:colOff>228600</xdr:colOff>
      <xdr:row>148</xdr:row>
      <xdr:rowOff>213360</xdr:rowOff>
    </xdr:to>
    <xdr:sp macro="" textlink="">
      <xdr:nvSpPr>
        <xdr:cNvPr id="14" name="右中かっこ 13">
          <a:extLst>
            <a:ext uri="{FF2B5EF4-FFF2-40B4-BE49-F238E27FC236}">
              <a16:creationId xmlns:a16="http://schemas.microsoft.com/office/drawing/2014/main" id="{00000000-0008-0000-0100-00000E000000}"/>
            </a:ext>
          </a:extLst>
        </xdr:cNvPr>
        <xdr:cNvSpPr/>
      </xdr:nvSpPr>
      <xdr:spPr>
        <a:xfrm>
          <a:off x="7726680" y="32964120"/>
          <a:ext cx="190500" cy="88392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0</xdr:colOff>
      <xdr:row>8</xdr:row>
      <xdr:rowOff>1</xdr:rowOff>
    </xdr:from>
    <xdr:to>
      <xdr:col>3</xdr:col>
      <xdr:colOff>257175</xdr:colOff>
      <xdr:row>9</xdr:row>
      <xdr:rowOff>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0" y="2124076"/>
          <a:ext cx="6610350" cy="238124"/>
        </a:xfrm>
        <a:prstGeom prst="rect">
          <a:avLst/>
        </a:prstGeom>
        <a:solidFill>
          <a:schemeClr val="bg1">
            <a:lumMod val="85000"/>
            <a:alpha val="7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　　　　　　　　　</a:t>
          </a:r>
          <a:r>
            <a:rPr kumimoji="1" lang="ja-JP" altLang="en-US" sz="1100">
              <a:solidFill>
                <a:srgbClr val="0000FF"/>
              </a:solidFill>
            </a:rPr>
            <a:t>　</a:t>
          </a:r>
          <a:r>
            <a:rPr kumimoji="1" lang="ja-JP" altLang="en-US" sz="1100" b="1">
              <a:solidFill>
                <a:srgbClr val="0000FF"/>
              </a:solidFill>
            </a:rPr>
            <a:t>現在は使用しません。</a:t>
          </a:r>
        </a:p>
      </xdr:txBody>
    </xdr:sp>
    <xdr:clientData/>
  </xdr:twoCellAnchor>
  <xdr:twoCellAnchor>
    <xdr:from>
      <xdr:col>0</xdr:col>
      <xdr:colOff>19049</xdr:colOff>
      <xdr:row>36</xdr:row>
      <xdr:rowOff>54429</xdr:rowOff>
    </xdr:from>
    <xdr:to>
      <xdr:col>13</xdr:col>
      <xdr:colOff>0</xdr:colOff>
      <xdr:row>43</xdr:row>
      <xdr:rowOff>54429</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9049" y="9062358"/>
          <a:ext cx="9056915" cy="1714500"/>
        </a:xfrm>
        <a:prstGeom prst="rect">
          <a:avLst/>
        </a:prstGeom>
        <a:solidFill>
          <a:schemeClr val="bg1">
            <a:lumMod val="85000"/>
            <a:alpha val="7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0000FF"/>
              </a:solidFill>
            </a:rPr>
            <a:t>現在は使用しません。</a:t>
          </a:r>
          <a:endParaRPr kumimoji="1" lang="en-US" altLang="ja-JP" sz="1100" b="1">
            <a:solidFill>
              <a:srgbClr val="0000FF"/>
            </a:solidFill>
          </a:endParaRPr>
        </a:p>
      </xdr:txBody>
    </xdr:sp>
    <xdr:clientData/>
  </xdr:twoCellAnchor>
  <xdr:twoCellAnchor>
    <xdr:from>
      <xdr:col>57</xdr:col>
      <xdr:colOff>64293</xdr:colOff>
      <xdr:row>0</xdr:row>
      <xdr:rowOff>85724</xdr:rowOff>
    </xdr:from>
    <xdr:to>
      <xdr:col>75</xdr:col>
      <xdr:colOff>523874</xdr:colOff>
      <xdr:row>5</xdr:row>
      <xdr:rowOff>28575</xdr:rowOff>
    </xdr:to>
    <xdr:sp macro="" textlink="">
      <xdr:nvSpPr>
        <xdr:cNvPr id="16" name="フローチャート: 代替処理 15">
          <a:extLst>
            <a:ext uri="{FF2B5EF4-FFF2-40B4-BE49-F238E27FC236}">
              <a16:creationId xmlns:a16="http://schemas.microsoft.com/office/drawing/2014/main" id="{00000000-0008-0000-0100-000010000000}"/>
            </a:ext>
          </a:extLst>
        </xdr:cNvPr>
        <xdr:cNvSpPr/>
      </xdr:nvSpPr>
      <xdr:spPr>
        <a:xfrm>
          <a:off x="9132093" y="85724"/>
          <a:ext cx="12803981" cy="1133476"/>
        </a:xfrm>
        <a:prstGeom prst="flowChartAlternateProcess">
          <a:avLst/>
        </a:prstGeom>
        <a:solidFill>
          <a:schemeClr val="bg1"/>
        </a:solidFill>
        <a:ln w="127000" cmpd="tri">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a:solidFill>
                <a:srgbClr val="FF0000"/>
              </a:solidFill>
            </a:rPr>
            <a:t>この様式の入力内容をもとに、住所・氏名等の変更や被扶養配偶者の認定・取消に関する国家公務員共済組合連合会や日本年金機構への届出様式が作成されますので、入力内容に誤りや漏れがないよう注意願います。</a:t>
          </a:r>
        </a:p>
      </xdr:txBody>
    </xdr:sp>
    <xdr:clientData/>
  </xdr:twoCellAnchor>
  <xdr:twoCellAnchor>
    <xdr:from>
      <xdr:col>57</xdr:col>
      <xdr:colOff>19050</xdr:colOff>
      <xdr:row>5</xdr:row>
      <xdr:rowOff>137434</xdr:rowOff>
    </xdr:from>
    <xdr:to>
      <xdr:col>75</xdr:col>
      <xdr:colOff>340519</xdr:colOff>
      <xdr:row>13</xdr:row>
      <xdr:rowOff>165101</xdr:rowOff>
    </xdr:to>
    <xdr:sp macro="" textlink="">
      <xdr:nvSpPr>
        <xdr:cNvPr id="17" name="吹き出し: 角を丸めた四角形 18">
          <a:extLst>
            <a:ext uri="{FF2B5EF4-FFF2-40B4-BE49-F238E27FC236}">
              <a16:creationId xmlns:a16="http://schemas.microsoft.com/office/drawing/2014/main" id="{00000000-0008-0000-0100-000011000000}"/>
            </a:ext>
          </a:extLst>
        </xdr:cNvPr>
        <xdr:cNvSpPr/>
      </xdr:nvSpPr>
      <xdr:spPr>
        <a:xfrm>
          <a:off x="9086850" y="1328059"/>
          <a:ext cx="12665869" cy="2151742"/>
        </a:xfrm>
        <a:custGeom>
          <a:avLst/>
          <a:gdLst>
            <a:gd name="connsiteX0" fmla="*/ 0 w 12849225"/>
            <a:gd name="connsiteY0" fmla="*/ 488960 h 2933700"/>
            <a:gd name="connsiteX1" fmla="*/ 488960 w 12849225"/>
            <a:gd name="connsiteY1" fmla="*/ 0 h 2933700"/>
            <a:gd name="connsiteX2" fmla="*/ 2141538 w 12849225"/>
            <a:gd name="connsiteY2" fmla="*/ 0 h 2933700"/>
            <a:gd name="connsiteX3" fmla="*/ 2141538 w 12849225"/>
            <a:gd name="connsiteY3" fmla="*/ 0 h 2933700"/>
            <a:gd name="connsiteX4" fmla="*/ 5353844 w 12849225"/>
            <a:gd name="connsiteY4" fmla="*/ 0 h 2933700"/>
            <a:gd name="connsiteX5" fmla="*/ 12360265 w 12849225"/>
            <a:gd name="connsiteY5" fmla="*/ 0 h 2933700"/>
            <a:gd name="connsiteX6" fmla="*/ 12849225 w 12849225"/>
            <a:gd name="connsiteY6" fmla="*/ 488960 h 2933700"/>
            <a:gd name="connsiteX7" fmla="*/ 12849225 w 12849225"/>
            <a:gd name="connsiteY7" fmla="*/ 488950 h 2933700"/>
            <a:gd name="connsiteX8" fmla="*/ 12849225 w 12849225"/>
            <a:gd name="connsiteY8" fmla="*/ 488950 h 2933700"/>
            <a:gd name="connsiteX9" fmla="*/ 12849225 w 12849225"/>
            <a:gd name="connsiteY9" fmla="*/ 1222375 h 2933700"/>
            <a:gd name="connsiteX10" fmla="*/ 12849225 w 12849225"/>
            <a:gd name="connsiteY10" fmla="*/ 2444740 h 2933700"/>
            <a:gd name="connsiteX11" fmla="*/ 12360265 w 12849225"/>
            <a:gd name="connsiteY11" fmla="*/ 2933700 h 2933700"/>
            <a:gd name="connsiteX12" fmla="*/ 5353844 w 12849225"/>
            <a:gd name="connsiteY12" fmla="*/ 2933700 h 2933700"/>
            <a:gd name="connsiteX13" fmla="*/ 2141538 w 12849225"/>
            <a:gd name="connsiteY13" fmla="*/ 2933700 h 2933700"/>
            <a:gd name="connsiteX14" fmla="*/ 2141538 w 12849225"/>
            <a:gd name="connsiteY14" fmla="*/ 2933700 h 2933700"/>
            <a:gd name="connsiteX15" fmla="*/ 488960 w 12849225"/>
            <a:gd name="connsiteY15" fmla="*/ 2933700 h 2933700"/>
            <a:gd name="connsiteX16" fmla="*/ 0 w 12849225"/>
            <a:gd name="connsiteY16" fmla="*/ 2444740 h 2933700"/>
            <a:gd name="connsiteX17" fmla="*/ 0 w 12849225"/>
            <a:gd name="connsiteY17" fmla="*/ 1222375 h 2933700"/>
            <a:gd name="connsiteX18" fmla="*/ -2540934 w 12849225"/>
            <a:gd name="connsiteY18" fmla="*/ -337962 h 2933700"/>
            <a:gd name="connsiteX19" fmla="*/ 0 w 12849225"/>
            <a:gd name="connsiteY19" fmla="*/ 488950 h 2933700"/>
            <a:gd name="connsiteX20" fmla="*/ 0 w 12849225"/>
            <a:gd name="connsiteY20" fmla="*/ 488960 h 2933700"/>
            <a:gd name="connsiteX0" fmla="*/ 0 w 12849225"/>
            <a:gd name="connsiteY0" fmla="*/ 488960 h 2933700"/>
            <a:gd name="connsiteX1" fmla="*/ 488960 w 12849225"/>
            <a:gd name="connsiteY1" fmla="*/ 0 h 2933700"/>
            <a:gd name="connsiteX2" fmla="*/ 2141538 w 12849225"/>
            <a:gd name="connsiteY2" fmla="*/ 0 h 2933700"/>
            <a:gd name="connsiteX3" fmla="*/ 2141538 w 12849225"/>
            <a:gd name="connsiteY3" fmla="*/ 0 h 2933700"/>
            <a:gd name="connsiteX4" fmla="*/ 5353844 w 12849225"/>
            <a:gd name="connsiteY4" fmla="*/ 0 h 2933700"/>
            <a:gd name="connsiteX5" fmla="*/ 12360265 w 12849225"/>
            <a:gd name="connsiteY5" fmla="*/ 0 h 2933700"/>
            <a:gd name="connsiteX6" fmla="*/ 12849225 w 12849225"/>
            <a:gd name="connsiteY6" fmla="*/ 488960 h 2933700"/>
            <a:gd name="connsiteX7" fmla="*/ 12849225 w 12849225"/>
            <a:gd name="connsiteY7" fmla="*/ 488950 h 2933700"/>
            <a:gd name="connsiteX8" fmla="*/ 12849225 w 12849225"/>
            <a:gd name="connsiteY8" fmla="*/ 488950 h 2933700"/>
            <a:gd name="connsiteX9" fmla="*/ 12849225 w 12849225"/>
            <a:gd name="connsiteY9" fmla="*/ 1222375 h 2933700"/>
            <a:gd name="connsiteX10" fmla="*/ 12849225 w 12849225"/>
            <a:gd name="connsiteY10" fmla="*/ 2444740 h 2933700"/>
            <a:gd name="connsiteX11" fmla="*/ 12360265 w 12849225"/>
            <a:gd name="connsiteY11" fmla="*/ 2933700 h 2933700"/>
            <a:gd name="connsiteX12" fmla="*/ 5353844 w 12849225"/>
            <a:gd name="connsiteY12" fmla="*/ 2933700 h 2933700"/>
            <a:gd name="connsiteX13" fmla="*/ 2141538 w 12849225"/>
            <a:gd name="connsiteY13" fmla="*/ 2933700 h 2933700"/>
            <a:gd name="connsiteX14" fmla="*/ 2141538 w 12849225"/>
            <a:gd name="connsiteY14" fmla="*/ 2933700 h 2933700"/>
            <a:gd name="connsiteX15" fmla="*/ 488960 w 12849225"/>
            <a:gd name="connsiteY15" fmla="*/ 2933700 h 2933700"/>
            <a:gd name="connsiteX16" fmla="*/ 0 w 12849225"/>
            <a:gd name="connsiteY16" fmla="*/ 2444740 h 2933700"/>
            <a:gd name="connsiteX17" fmla="*/ 0 w 12849225"/>
            <a:gd name="connsiteY17" fmla="*/ 1222375 h 2933700"/>
            <a:gd name="connsiteX18" fmla="*/ 0 w 12849225"/>
            <a:gd name="connsiteY18" fmla="*/ 488950 h 2933700"/>
            <a:gd name="connsiteX19" fmla="*/ 0 w 12849225"/>
            <a:gd name="connsiteY19" fmla="*/ 488960 h 2933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12849225" h="2933700">
              <a:moveTo>
                <a:pt x="0" y="488960"/>
              </a:moveTo>
              <a:cubicBezTo>
                <a:pt x="0" y="218915"/>
                <a:pt x="218915" y="0"/>
                <a:pt x="488960" y="0"/>
              </a:cubicBezTo>
              <a:lnTo>
                <a:pt x="2141538" y="0"/>
              </a:lnTo>
              <a:lnTo>
                <a:pt x="2141538" y="0"/>
              </a:lnTo>
              <a:lnTo>
                <a:pt x="5353844" y="0"/>
              </a:lnTo>
              <a:lnTo>
                <a:pt x="12360265" y="0"/>
              </a:lnTo>
              <a:cubicBezTo>
                <a:pt x="12630310" y="0"/>
                <a:pt x="12849225" y="218915"/>
                <a:pt x="12849225" y="488960"/>
              </a:cubicBezTo>
              <a:lnTo>
                <a:pt x="12849225" y="488950"/>
              </a:lnTo>
              <a:lnTo>
                <a:pt x="12849225" y="488950"/>
              </a:lnTo>
              <a:lnTo>
                <a:pt x="12849225" y="1222375"/>
              </a:lnTo>
              <a:lnTo>
                <a:pt x="12849225" y="2444740"/>
              </a:lnTo>
              <a:cubicBezTo>
                <a:pt x="12849225" y="2714785"/>
                <a:pt x="12630310" y="2933700"/>
                <a:pt x="12360265" y="2933700"/>
              </a:cubicBezTo>
              <a:lnTo>
                <a:pt x="5353844" y="2933700"/>
              </a:lnTo>
              <a:lnTo>
                <a:pt x="2141538" y="2933700"/>
              </a:lnTo>
              <a:lnTo>
                <a:pt x="2141538" y="2933700"/>
              </a:lnTo>
              <a:lnTo>
                <a:pt x="488960" y="2933700"/>
              </a:lnTo>
              <a:cubicBezTo>
                <a:pt x="218915" y="2933700"/>
                <a:pt x="0" y="2714785"/>
                <a:pt x="0" y="2444740"/>
              </a:cubicBezTo>
              <a:lnTo>
                <a:pt x="0" y="1222375"/>
              </a:lnTo>
              <a:lnTo>
                <a:pt x="0" y="488950"/>
              </a:lnTo>
              <a:lnTo>
                <a:pt x="0" y="488960"/>
              </a:lnTo>
              <a:close/>
            </a:path>
          </a:pathLst>
        </a:custGeom>
        <a:solidFill>
          <a:schemeClr val="bg1"/>
        </a:solidFill>
        <a:ln w="19050">
          <a:solidFill>
            <a:srgbClr val="1224A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rgbClr val="FF0000"/>
              </a:solidFill>
            </a:rPr>
            <a:t>　</a:t>
          </a:r>
          <a:r>
            <a:rPr kumimoji="1" lang="en-US" altLang="ja-JP" sz="1800" b="1">
              <a:solidFill>
                <a:srgbClr val="FF0000"/>
              </a:solidFill>
            </a:rPr>
            <a:t>【</a:t>
          </a:r>
          <a:r>
            <a:rPr kumimoji="1" lang="ja-JP" altLang="en-US" sz="1800" b="1">
              <a:solidFill>
                <a:srgbClr val="FF0000"/>
              </a:solidFill>
            </a:rPr>
            <a:t>申請理由</a:t>
          </a:r>
          <a:r>
            <a:rPr kumimoji="1" lang="en-US" altLang="ja-JP" sz="1800" b="1">
              <a:solidFill>
                <a:srgbClr val="FF0000"/>
              </a:solidFill>
            </a:rPr>
            <a:t>】</a:t>
          </a:r>
        </a:p>
        <a:p>
          <a:pPr algn="l"/>
          <a:r>
            <a:rPr kumimoji="1" lang="ja-JP" altLang="en-US" sz="1800">
              <a:solidFill>
                <a:srgbClr val="FF0000"/>
              </a:solidFill>
            </a:rPr>
            <a:t>・☑</a:t>
          </a:r>
          <a:r>
            <a:rPr kumimoji="1" lang="ja-JP" altLang="en-US" sz="1800" b="1">
              <a:solidFill>
                <a:srgbClr val="FF0000"/>
              </a:solidFill>
            </a:rPr>
            <a:t>箇所に誤りがあると、必要入力箇所が正しく黄色で表示されませんので、</a:t>
          </a:r>
          <a:r>
            <a:rPr kumimoji="1" lang="ja-JP" altLang="en-US" sz="1800" b="1" u="sng">
              <a:solidFill>
                <a:srgbClr val="0000FF"/>
              </a:solidFill>
            </a:rPr>
            <a:t>必要に応じて左のシートの「フロー図」をご確認願います。</a:t>
          </a:r>
        </a:p>
        <a:p>
          <a:pPr algn="l"/>
          <a:r>
            <a:rPr kumimoji="1" lang="ja-JP" altLang="en-US" sz="1800" b="1">
              <a:solidFill>
                <a:srgbClr val="FF0000"/>
              </a:solidFill>
            </a:rPr>
            <a:t>・申請理由が新規採用又は新規採用以外</a:t>
          </a:r>
          <a:r>
            <a:rPr kumimoji="1" lang="en-US" altLang="ja-JP" sz="1800" b="1">
              <a:solidFill>
                <a:srgbClr val="FF0000"/>
              </a:solidFill>
            </a:rPr>
            <a:t>(①</a:t>
          </a:r>
          <a:r>
            <a:rPr kumimoji="1" lang="ja-JP" altLang="en-US" sz="1800" b="1">
              <a:solidFill>
                <a:srgbClr val="FF0000"/>
              </a:solidFill>
            </a:rPr>
            <a:t>又は②</a:t>
          </a:r>
          <a:r>
            <a:rPr kumimoji="1" lang="en-US" altLang="ja-JP" sz="1800" b="1">
              <a:solidFill>
                <a:srgbClr val="FF0000"/>
              </a:solidFill>
            </a:rPr>
            <a:t>)</a:t>
          </a:r>
          <a:r>
            <a:rPr kumimoji="1" lang="ja-JP" altLang="en-US" sz="1800" b="1">
              <a:solidFill>
                <a:srgbClr val="FF0000"/>
              </a:solidFill>
            </a:rPr>
            <a:t>で被扶養者がいる場合は、同時に③（被扶養者認定）にもチェック願います。</a:t>
          </a:r>
          <a:r>
            <a:rPr kumimoji="1" lang="ja-JP" altLang="en-US" sz="1800" b="0" i="0" u="none" strike="noStrike" kern="0" cap="none" spc="0" normalizeH="0" baseline="0" noProof="0">
              <a:ln>
                <a:noFill/>
              </a:ln>
              <a:solidFill>
                <a:srgbClr val="FF0066"/>
              </a:solidFill>
              <a:effectLst/>
              <a:uLnTx/>
              <a:uFillTx/>
              <a:latin typeface="+mn-lt"/>
              <a:ea typeface="+mn-ea"/>
              <a:cs typeface="+mn-cs"/>
            </a:rPr>
            <a:t>☑</a:t>
          </a:r>
          <a:r>
            <a:rPr kumimoji="1" lang="ja-JP" altLang="en-US" sz="1800" b="1">
              <a:solidFill>
                <a:srgbClr val="FF0000"/>
              </a:solidFill>
            </a:rPr>
            <a:t>箇所に誤りがあると、必要入力箇所が正しく黄色で表示されません。</a:t>
          </a:r>
        </a:p>
      </xdr:txBody>
    </xdr:sp>
    <xdr:clientData/>
  </xdr:twoCellAnchor>
  <xdr:twoCellAnchor>
    <xdr:from>
      <xdr:col>57</xdr:col>
      <xdr:colOff>23020</xdr:colOff>
      <xdr:row>14</xdr:row>
      <xdr:rowOff>120649</xdr:rowOff>
    </xdr:from>
    <xdr:to>
      <xdr:col>75</xdr:col>
      <xdr:colOff>165100</xdr:colOff>
      <xdr:row>18</xdr:row>
      <xdr:rowOff>123824</xdr:rowOff>
    </xdr:to>
    <xdr:sp macro="" textlink="">
      <xdr:nvSpPr>
        <xdr:cNvPr id="18" name="吹き出し: 角を丸めた四角形 17">
          <a:extLst>
            <a:ext uri="{FF2B5EF4-FFF2-40B4-BE49-F238E27FC236}">
              <a16:creationId xmlns:a16="http://schemas.microsoft.com/office/drawing/2014/main" id="{00000000-0008-0000-0100-000012000000}"/>
            </a:ext>
          </a:extLst>
        </xdr:cNvPr>
        <xdr:cNvSpPr/>
      </xdr:nvSpPr>
      <xdr:spPr>
        <a:xfrm>
          <a:off x="9090820" y="3673474"/>
          <a:ext cx="12486480" cy="965200"/>
        </a:xfrm>
        <a:custGeom>
          <a:avLst/>
          <a:gdLst>
            <a:gd name="connsiteX0" fmla="*/ 0 w 5867400"/>
            <a:gd name="connsiteY0" fmla="*/ 82387 h 494310"/>
            <a:gd name="connsiteX1" fmla="*/ 82387 w 5867400"/>
            <a:gd name="connsiteY1" fmla="*/ 0 h 494310"/>
            <a:gd name="connsiteX2" fmla="*/ 977900 w 5867400"/>
            <a:gd name="connsiteY2" fmla="*/ 0 h 494310"/>
            <a:gd name="connsiteX3" fmla="*/ 977900 w 5867400"/>
            <a:gd name="connsiteY3" fmla="*/ 0 h 494310"/>
            <a:gd name="connsiteX4" fmla="*/ 2444750 w 5867400"/>
            <a:gd name="connsiteY4" fmla="*/ 0 h 494310"/>
            <a:gd name="connsiteX5" fmla="*/ 5785013 w 5867400"/>
            <a:gd name="connsiteY5" fmla="*/ 0 h 494310"/>
            <a:gd name="connsiteX6" fmla="*/ 5867400 w 5867400"/>
            <a:gd name="connsiteY6" fmla="*/ 82387 h 494310"/>
            <a:gd name="connsiteX7" fmla="*/ 5867400 w 5867400"/>
            <a:gd name="connsiteY7" fmla="*/ 288348 h 494310"/>
            <a:gd name="connsiteX8" fmla="*/ 5867400 w 5867400"/>
            <a:gd name="connsiteY8" fmla="*/ 288348 h 494310"/>
            <a:gd name="connsiteX9" fmla="*/ 5867400 w 5867400"/>
            <a:gd name="connsiteY9" fmla="*/ 411925 h 494310"/>
            <a:gd name="connsiteX10" fmla="*/ 5867400 w 5867400"/>
            <a:gd name="connsiteY10" fmla="*/ 411923 h 494310"/>
            <a:gd name="connsiteX11" fmla="*/ 5785013 w 5867400"/>
            <a:gd name="connsiteY11" fmla="*/ 494310 h 494310"/>
            <a:gd name="connsiteX12" fmla="*/ 2444750 w 5867400"/>
            <a:gd name="connsiteY12" fmla="*/ 494310 h 494310"/>
            <a:gd name="connsiteX13" fmla="*/ 977900 w 5867400"/>
            <a:gd name="connsiteY13" fmla="*/ 494310 h 494310"/>
            <a:gd name="connsiteX14" fmla="*/ 977900 w 5867400"/>
            <a:gd name="connsiteY14" fmla="*/ 494310 h 494310"/>
            <a:gd name="connsiteX15" fmla="*/ 82387 w 5867400"/>
            <a:gd name="connsiteY15" fmla="*/ 494310 h 494310"/>
            <a:gd name="connsiteX16" fmla="*/ 0 w 5867400"/>
            <a:gd name="connsiteY16" fmla="*/ 411923 h 494310"/>
            <a:gd name="connsiteX17" fmla="*/ 0 w 5867400"/>
            <a:gd name="connsiteY17" fmla="*/ 411925 h 494310"/>
            <a:gd name="connsiteX18" fmla="*/ -1490085 w 5867400"/>
            <a:gd name="connsiteY18" fmla="*/ 430524 h 494310"/>
            <a:gd name="connsiteX19" fmla="*/ 0 w 5867400"/>
            <a:gd name="connsiteY19" fmla="*/ 288348 h 494310"/>
            <a:gd name="connsiteX20" fmla="*/ 0 w 5867400"/>
            <a:gd name="connsiteY20" fmla="*/ 82387 h 494310"/>
            <a:gd name="connsiteX0" fmla="*/ 0 w 5867400"/>
            <a:gd name="connsiteY0" fmla="*/ 82387 h 494310"/>
            <a:gd name="connsiteX1" fmla="*/ 82387 w 5867400"/>
            <a:gd name="connsiteY1" fmla="*/ 0 h 494310"/>
            <a:gd name="connsiteX2" fmla="*/ 977900 w 5867400"/>
            <a:gd name="connsiteY2" fmla="*/ 0 h 494310"/>
            <a:gd name="connsiteX3" fmla="*/ 977900 w 5867400"/>
            <a:gd name="connsiteY3" fmla="*/ 0 h 494310"/>
            <a:gd name="connsiteX4" fmla="*/ 2444750 w 5867400"/>
            <a:gd name="connsiteY4" fmla="*/ 0 h 494310"/>
            <a:gd name="connsiteX5" fmla="*/ 5785013 w 5867400"/>
            <a:gd name="connsiteY5" fmla="*/ 0 h 494310"/>
            <a:gd name="connsiteX6" fmla="*/ 5867400 w 5867400"/>
            <a:gd name="connsiteY6" fmla="*/ 82387 h 494310"/>
            <a:gd name="connsiteX7" fmla="*/ 5867400 w 5867400"/>
            <a:gd name="connsiteY7" fmla="*/ 288348 h 494310"/>
            <a:gd name="connsiteX8" fmla="*/ 5867400 w 5867400"/>
            <a:gd name="connsiteY8" fmla="*/ 288348 h 494310"/>
            <a:gd name="connsiteX9" fmla="*/ 5867400 w 5867400"/>
            <a:gd name="connsiteY9" fmla="*/ 411925 h 494310"/>
            <a:gd name="connsiteX10" fmla="*/ 5867400 w 5867400"/>
            <a:gd name="connsiteY10" fmla="*/ 411923 h 494310"/>
            <a:gd name="connsiteX11" fmla="*/ 5785013 w 5867400"/>
            <a:gd name="connsiteY11" fmla="*/ 494310 h 494310"/>
            <a:gd name="connsiteX12" fmla="*/ 2444750 w 5867400"/>
            <a:gd name="connsiteY12" fmla="*/ 494310 h 494310"/>
            <a:gd name="connsiteX13" fmla="*/ 977900 w 5867400"/>
            <a:gd name="connsiteY13" fmla="*/ 494310 h 494310"/>
            <a:gd name="connsiteX14" fmla="*/ 977900 w 5867400"/>
            <a:gd name="connsiteY14" fmla="*/ 494310 h 494310"/>
            <a:gd name="connsiteX15" fmla="*/ 82387 w 5867400"/>
            <a:gd name="connsiteY15" fmla="*/ 494310 h 494310"/>
            <a:gd name="connsiteX16" fmla="*/ 0 w 5867400"/>
            <a:gd name="connsiteY16" fmla="*/ 411923 h 494310"/>
            <a:gd name="connsiteX17" fmla="*/ 0 w 5867400"/>
            <a:gd name="connsiteY17" fmla="*/ 411925 h 494310"/>
            <a:gd name="connsiteX18" fmla="*/ 0 w 5867400"/>
            <a:gd name="connsiteY18" fmla="*/ 288348 h 494310"/>
            <a:gd name="connsiteX19" fmla="*/ 0 w 5867400"/>
            <a:gd name="connsiteY19" fmla="*/ 82387 h 49431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5867400" h="494310">
              <a:moveTo>
                <a:pt x="0" y="82387"/>
              </a:moveTo>
              <a:cubicBezTo>
                <a:pt x="0" y="36886"/>
                <a:pt x="36886" y="0"/>
                <a:pt x="82387" y="0"/>
              </a:cubicBezTo>
              <a:lnTo>
                <a:pt x="977900" y="0"/>
              </a:lnTo>
              <a:lnTo>
                <a:pt x="977900" y="0"/>
              </a:lnTo>
              <a:lnTo>
                <a:pt x="2444750" y="0"/>
              </a:lnTo>
              <a:lnTo>
                <a:pt x="5785013" y="0"/>
              </a:lnTo>
              <a:cubicBezTo>
                <a:pt x="5830514" y="0"/>
                <a:pt x="5867400" y="36886"/>
                <a:pt x="5867400" y="82387"/>
              </a:cubicBezTo>
              <a:lnTo>
                <a:pt x="5867400" y="288348"/>
              </a:lnTo>
              <a:lnTo>
                <a:pt x="5867400" y="288348"/>
              </a:lnTo>
              <a:lnTo>
                <a:pt x="5867400" y="411925"/>
              </a:lnTo>
              <a:lnTo>
                <a:pt x="5867400" y="411923"/>
              </a:lnTo>
              <a:cubicBezTo>
                <a:pt x="5867400" y="457424"/>
                <a:pt x="5830514" y="494310"/>
                <a:pt x="5785013" y="494310"/>
              </a:cubicBezTo>
              <a:lnTo>
                <a:pt x="2444750" y="494310"/>
              </a:lnTo>
              <a:lnTo>
                <a:pt x="977900" y="494310"/>
              </a:lnTo>
              <a:lnTo>
                <a:pt x="977900" y="494310"/>
              </a:lnTo>
              <a:lnTo>
                <a:pt x="82387" y="494310"/>
              </a:lnTo>
              <a:cubicBezTo>
                <a:pt x="36886" y="494310"/>
                <a:pt x="0" y="457424"/>
                <a:pt x="0" y="411923"/>
              </a:cubicBezTo>
              <a:lnTo>
                <a:pt x="0" y="411925"/>
              </a:lnTo>
              <a:lnTo>
                <a:pt x="0" y="288348"/>
              </a:lnTo>
              <a:lnTo>
                <a:pt x="0" y="82387"/>
              </a:lnTo>
              <a:close/>
            </a:path>
          </a:pathLst>
        </a:custGeom>
        <a:solidFill>
          <a:schemeClr val="bg1"/>
        </a:solidFill>
        <a:ln w="19050">
          <a:solidFill>
            <a:srgbClr val="1224A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組合員</a:t>
          </a:r>
          <a:r>
            <a:rPr kumimoji="1" lang="ja-JP" altLang="en-US" sz="1800" b="1">
              <a:solidFill>
                <a:srgbClr val="FF0000"/>
              </a:solidFill>
              <a:effectLst/>
              <a:latin typeface="+mn-lt"/>
              <a:ea typeface="+mn-ea"/>
              <a:cs typeface="+mn-cs"/>
            </a:rPr>
            <a:t>基礎年金番号</a:t>
          </a:r>
          <a:r>
            <a:rPr kumimoji="1" lang="en-US" altLang="ja-JP" sz="1800" b="1">
              <a:solidFill>
                <a:srgbClr val="FF0000"/>
              </a:solidFill>
              <a:effectLst/>
              <a:latin typeface="+mn-lt"/>
              <a:ea typeface="+mn-ea"/>
              <a:cs typeface="+mn-cs"/>
            </a:rPr>
            <a:t>】</a:t>
          </a:r>
          <a:endParaRPr lang="ja-JP" altLang="ja-JP" sz="3200">
            <a:solidFill>
              <a:srgbClr val="FF0000"/>
            </a:solidFill>
            <a:effectLst/>
          </a:endParaRPr>
        </a:p>
        <a:p>
          <a:r>
            <a:rPr kumimoji="1" lang="ja-JP" altLang="en-US" sz="1800" b="1">
              <a:solidFill>
                <a:srgbClr val="FF0000"/>
              </a:solidFill>
              <a:effectLst/>
              <a:latin typeface="+mn-lt"/>
              <a:ea typeface="+mn-ea"/>
              <a:cs typeface="+mn-cs"/>
            </a:rPr>
            <a:t>・２０歳未満の方や</a:t>
          </a:r>
          <a:r>
            <a:rPr kumimoji="1" lang="ja-JP" altLang="en-US" sz="1800" b="1" strike="noStrike" baseline="0">
              <a:solidFill>
                <a:srgbClr val="FF0000"/>
              </a:solidFill>
              <a:effectLst/>
              <a:latin typeface="+mn-lt"/>
              <a:ea typeface="+mn-ea"/>
              <a:cs typeface="+mn-cs"/>
            </a:rPr>
            <a:t>外国籍の方などで基礎年金番号</a:t>
          </a:r>
          <a:r>
            <a:rPr kumimoji="1" lang="ja-JP" altLang="en-US" sz="1800" b="1">
              <a:solidFill>
                <a:srgbClr val="FF0000"/>
              </a:solidFill>
              <a:effectLst/>
              <a:latin typeface="+mn-lt"/>
              <a:ea typeface="+mn-ea"/>
              <a:cs typeface="+mn-cs"/>
            </a:rPr>
            <a:t>が付与されていない</a:t>
          </a:r>
          <a:r>
            <a:rPr kumimoji="1" lang="ja-JP" altLang="en-US" sz="1800" b="1" strike="noStrike" baseline="0">
              <a:solidFill>
                <a:srgbClr val="FF0000"/>
              </a:solidFill>
              <a:effectLst/>
              <a:latin typeface="+mn-lt"/>
              <a:ea typeface="+mn-ea"/>
              <a:cs typeface="+mn-cs"/>
            </a:rPr>
            <a:t>場合</a:t>
          </a:r>
          <a:r>
            <a:rPr kumimoji="1" lang="ja-JP" altLang="en-US" sz="1800" b="1">
              <a:solidFill>
                <a:srgbClr val="FF0000"/>
              </a:solidFill>
              <a:effectLst/>
              <a:latin typeface="+mn-lt"/>
              <a:ea typeface="+mn-ea"/>
              <a:cs typeface="+mn-cs"/>
            </a:rPr>
            <a:t>は入力不要です。</a:t>
          </a:r>
          <a:endParaRPr lang="ja-JP" altLang="ja-JP" sz="1800">
            <a:effectLst/>
          </a:endParaRPr>
        </a:p>
      </xdr:txBody>
    </xdr:sp>
    <xdr:clientData/>
  </xdr:twoCellAnchor>
  <xdr:twoCellAnchor>
    <xdr:from>
      <xdr:col>57</xdr:col>
      <xdr:colOff>19050</xdr:colOff>
      <xdr:row>26</xdr:row>
      <xdr:rowOff>0</xdr:rowOff>
    </xdr:from>
    <xdr:to>
      <xdr:col>75</xdr:col>
      <xdr:colOff>322262</xdr:colOff>
      <xdr:row>42</xdr:row>
      <xdr:rowOff>104775</xdr:rowOff>
    </xdr:to>
    <xdr:sp macro="" textlink="">
      <xdr:nvSpPr>
        <xdr:cNvPr id="19" name="吹き出し: 角を丸めた四角形 18">
          <a:extLst>
            <a:ext uri="{FF2B5EF4-FFF2-40B4-BE49-F238E27FC236}">
              <a16:creationId xmlns:a16="http://schemas.microsoft.com/office/drawing/2014/main" id="{00000000-0008-0000-0100-000013000000}"/>
            </a:ext>
          </a:extLst>
        </xdr:cNvPr>
        <xdr:cNvSpPr/>
      </xdr:nvSpPr>
      <xdr:spPr>
        <a:xfrm>
          <a:off x="9086850" y="6210300"/>
          <a:ext cx="12304712" cy="3762375"/>
        </a:xfrm>
        <a:custGeom>
          <a:avLst/>
          <a:gdLst>
            <a:gd name="connsiteX0" fmla="*/ 0 w 12934950"/>
            <a:gd name="connsiteY0" fmla="*/ 709627 h 4257675"/>
            <a:gd name="connsiteX1" fmla="*/ 709627 w 12934950"/>
            <a:gd name="connsiteY1" fmla="*/ 0 h 4257675"/>
            <a:gd name="connsiteX2" fmla="*/ 2155825 w 12934950"/>
            <a:gd name="connsiteY2" fmla="*/ 0 h 4257675"/>
            <a:gd name="connsiteX3" fmla="*/ 2155825 w 12934950"/>
            <a:gd name="connsiteY3" fmla="*/ 0 h 4257675"/>
            <a:gd name="connsiteX4" fmla="*/ 5389563 w 12934950"/>
            <a:gd name="connsiteY4" fmla="*/ 0 h 4257675"/>
            <a:gd name="connsiteX5" fmla="*/ 12225323 w 12934950"/>
            <a:gd name="connsiteY5" fmla="*/ 0 h 4257675"/>
            <a:gd name="connsiteX6" fmla="*/ 12934950 w 12934950"/>
            <a:gd name="connsiteY6" fmla="*/ 709627 h 4257675"/>
            <a:gd name="connsiteX7" fmla="*/ 12934950 w 12934950"/>
            <a:gd name="connsiteY7" fmla="*/ 709613 h 4257675"/>
            <a:gd name="connsiteX8" fmla="*/ 12934950 w 12934950"/>
            <a:gd name="connsiteY8" fmla="*/ 709613 h 4257675"/>
            <a:gd name="connsiteX9" fmla="*/ 12934950 w 12934950"/>
            <a:gd name="connsiteY9" fmla="*/ 1774031 h 4257675"/>
            <a:gd name="connsiteX10" fmla="*/ 12934950 w 12934950"/>
            <a:gd name="connsiteY10" fmla="*/ 3548048 h 4257675"/>
            <a:gd name="connsiteX11" fmla="*/ 12225323 w 12934950"/>
            <a:gd name="connsiteY11" fmla="*/ 4257675 h 4257675"/>
            <a:gd name="connsiteX12" fmla="*/ 5389563 w 12934950"/>
            <a:gd name="connsiteY12" fmla="*/ 4257675 h 4257675"/>
            <a:gd name="connsiteX13" fmla="*/ 2155825 w 12934950"/>
            <a:gd name="connsiteY13" fmla="*/ 4257675 h 4257675"/>
            <a:gd name="connsiteX14" fmla="*/ 2155825 w 12934950"/>
            <a:gd name="connsiteY14" fmla="*/ 4257675 h 4257675"/>
            <a:gd name="connsiteX15" fmla="*/ 709627 w 12934950"/>
            <a:gd name="connsiteY15" fmla="*/ 4257675 h 4257675"/>
            <a:gd name="connsiteX16" fmla="*/ 0 w 12934950"/>
            <a:gd name="connsiteY16" fmla="*/ 3548048 h 4257675"/>
            <a:gd name="connsiteX17" fmla="*/ 0 w 12934950"/>
            <a:gd name="connsiteY17" fmla="*/ 1774031 h 4257675"/>
            <a:gd name="connsiteX18" fmla="*/ -882940 w 12934950"/>
            <a:gd name="connsiteY18" fmla="*/ 808873 h 4257675"/>
            <a:gd name="connsiteX19" fmla="*/ 0 w 12934950"/>
            <a:gd name="connsiteY19" fmla="*/ 709613 h 4257675"/>
            <a:gd name="connsiteX20" fmla="*/ 0 w 12934950"/>
            <a:gd name="connsiteY20" fmla="*/ 709627 h 4257675"/>
            <a:gd name="connsiteX0" fmla="*/ 0 w 12934950"/>
            <a:gd name="connsiteY0" fmla="*/ 709627 h 4257675"/>
            <a:gd name="connsiteX1" fmla="*/ 709627 w 12934950"/>
            <a:gd name="connsiteY1" fmla="*/ 0 h 4257675"/>
            <a:gd name="connsiteX2" fmla="*/ 2155825 w 12934950"/>
            <a:gd name="connsiteY2" fmla="*/ 0 h 4257675"/>
            <a:gd name="connsiteX3" fmla="*/ 2155825 w 12934950"/>
            <a:gd name="connsiteY3" fmla="*/ 0 h 4257675"/>
            <a:gd name="connsiteX4" fmla="*/ 5389563 w 12934950"/>
            <a:gd name="connsiteY4" fmla="*/ 0 h 4257675"/>
            <a:gd name="connsiteX5" fmla="*/ 12225323 w 12934950"/>
            <a:gd name="connsiteY5" fmla="*/ 0 h 4257675"/>
            <a:gd name="connsiteX6" fmla="*/ 12934950 w 12934950"/>
            <a:gd name="connsiteY6" fmla="*/ 709627 h 4257675"/>
            <a:gd name="connsiteX7" fmla="*/ 12934950 w 12934950"/>
            <a:gd name="connsiteY7" fmla="*/ 709613 h 4257675"/>
            <a:gd name="connsiteX8" fmla="*/ 12934950 w 12934950"/>
            <a:gd name="connsiteY8" fmla="*/ 709613 h 4257675"/>
            <a:gd name="connsiteX9" fmla="*/ 12934950 w 12934950"/>
            <a:gd name="connsiteY9" fmla="*/ 1774031 h 4257675"/>
            <a:gd name="connsiteX10" fmla="*/ 12934950 w 12934950"/>
            <a:gd name="connsiteY10" fmla="*/ 3548048 h 4257675"/>
            <a:gd name="connsiteX11" fmla="*/ 12225323 w 12934950"/>
            <a:gd name="connsiteY11" fmla="*/ 4257675 h 4257675"/>
            <a:gd name="connsiteX12" fmla="*/ 5389563 w 12934950"/>
            <a:gd name="connsiteY12" fmla="*/ 4257675 h 4257675"/>
            <a:gd name="connsiteX13" fmla="*/ 2155825 w 12934950"/>
            <a:gd name="connsiteY13" fmla="*/ 4257675 h 4257675"/>
            <a:gd name="connsiteX14" fmla="*/ 2155825 w 12934950"/>
            <a:gd name="connsiteY14" fmla="*/ 4257675 h 4257675"/>
            <a:gd name="connsiteX15" fmla="*/ 709627 w 12934950"/>
            <a:gd name="connsiteY15" fmla="*/ 4257675 h 4257675"/>
            <a:gd name="connsiteX16" fmla="*/ 0 w 12934950"/>
            <a:gd name="connsiteY16" fmla="*/ 3548048 h 4257675"/>
            <a:gd name="connsiteX17" fmla="*/ 0 w 12934950"/>
            <a:gd name="connsiteY17" fmla="*/ 1774031 h 4257675"/>
            <a:gd name="connsiteX18" fmla="*/ 0 w 12934950"/>
            <a:gd name="connsiteY18" fmla="*/ 709613 h 4257675"/>
            <a:gd name="connsiteX19" fmla="*/ 0 w 12934950"/>
            <a:gd name="connsiteY19" fmla="*/ 709627 h 42576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12934950" h="4257675">
              <a:moveTo>
                <a:pt x="0" y="709627"/>
              </a:moveTo>
              <a:cubicBezTo>
                <a:pt x="0" y="317711"/>
                <a:pt x="317711" y="0"/>
                <a:pt x="709627" y="0"/>
              </a:cubicBezTo>
              <a:lnTo>
                <a:pt x="2155825" y="0"/>
              </a:lnTo>
              <a:lnTo>
                <a:pt x="2155825" y="0"/>
              </a:lnTo>
              <a:lnTo>
                <a:pt x="5389563" y="0"/>
              </a:lnTo>
              <a:lnTo>
                <a:pt x="12225323" y="0"/>
              </a:lnTo>
              <a:cubicBezTo>
                <a:pt x="12617239" y="0"/>
                <a:pt x="12934950" y="317711"/>
                <a:pt x="12934950" y="709627"/>
              </a:cubicBezTo>
              <a:lnTo>
                <a:pt x="12934950" y="709613"/>
              </a:lnTo>
              <a:lnTo>
                <a:pt x="12934950" y="709613"/>
              </a:lnTo>
              <a:lnTo>
                <a:pt x="12934950" y="1774031"/>
              </a:lnTo>
              <a:lnTo>
                <a:pt x="12934950" y="3548048"/>
              </a:lnTo>
              <a:cubicBezTo>
                <a:pt x="12934950" y="3939964"/>
                <a:pt x="12617239" y="4257675"/>
                <a:pt x="12225323" y="4257675"/>
              </a:cubicBezTo>
              <a:lnTo>
                <a:pt x="5389563" y="4257675"/>
              </a:lnTo>
              <a:lnTo>
                <a:pt x="2155825" y="4257675"/>
              </a:lnTo>
              <a:lnTo>
                <a:pt x="2155825" y="4257675"/>
              </a:lnTo>
              <a:lnTo>
                <a:pt x="709627" y="4257675"/>
              </a:lnTo>
              <a:cubicBezTo>
                <a:pt x="317711" y="4257675"/>
                <a:pt x="0" y="3939964"/>
                <a:pt x="0" y="3548048"/>
              </a:cubicBezTo>
              <a:lnTo>
                <a:pt x="0" y="1774031"/>
              </a:lnTo>
              <a:lnTo>
                <a:pt x="0" y="709613"/>
              </a:lnTo>
              <a:lnTo>
                <a:pt x="0" y="709627"/>
              </a:lnTo>
              <a:close/>
            </a:path>
          </a:pathLst>
        </a:custGeom>
        <a:solidFill>
          <a:schemeClr val="bg1"/>
        </a:solidFill>
        <a:ln w="19050">
          <a:solidFill>
            <a:srgbClr val="1224A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b="1">
              <a:solidFill>
                <a:srgbClr val="FF0000"/>
              </a:solidFill>
            </a:rPr>
            <a:t>　</a:t>
          </a:r>
          <a:r>
            <a:rPr kumimoji="1" lang="en-US" altLang="ja-JP" sz="1800" b="1">
              <a:solidFill>
                <a:srgbClr val="FF0000"/>
              </a:solidFill>
            </a:rPr>
            <a:t>【</a:t>
          </a:r>
          <a:r>
            <a:rPr kumimoji="1" lang="ja-JP" altLang="en-US" sz="1800" b="1">
              <a:solidFill>
                <a:srgbClr val="FF0000"/>
              </a:solidFill>
            </a:rPr>
            <a:t>住所情報</a:t>
          </a:r>
          <a:r>
            <a:rPr kumimoji="1" lang="en-US" altLang="ja-JP" sz="1800" b="1">
              <a:solidFill>
                <a:srgbClr val="FF0000"/>
              </a:solidFill>
            </a:rPr>
            <a:t>】</a:t>
          </a:r>
        </a:p>
        <a:p>
          <a:pPr algn="l"/>
          <a:r>
            <a:rPr kumimoji="1" lang="ja-JP" altLang="ja-JP" sz="1800" b="1">
              <a:solidFill>
                <a:srgbClr val="FF0000"/>
              </a:solidFill>
              <a:effectLst/>
              <a:latin typeface="+mn-lt"/>
              <a:ea typeface="+mn-ea"/>
              <a:cs typeface="+mn-cs"/>
            </a:rPr>
            <a:t>・行の頭や途中にスペースを入れずに全て全角（</a:t>
          </a:r>
          <a:r>
            <a:rPr kumimoji="1" lang="ja-JP" altLang="ja-JP" sz="1800" b="1" i="0" baseline="0">
              <a:solidFill>
                <a:srgbClr val="FF0000"/>
              </a:solidFill>
              <a:effectLst/>
              <a:latin typeface="+mn-lt"/>
              <a:ea typeface="+mn-ea"/>
              <a:cs typeface="+mn-cs"/>
            </a:rPr>
            <a:t>数字も）で入力してください。</a:t>
          </a:r>
          <a:endParaRPr kumimoji="1" lang="en-US" altLang="ja-JP" sz="1800" b="1" i="0" baseline="0">
            <a:solidFill>
              <a:srgbClr val="FF0000"/>
            </a:solidFill>
            <a:effectLst/>
            <a:latin typeface="+mn-lt"/>
            <a:ea typeface="+mn-ea"/>
            <a:cs typeface="+mn-cs"/>
          </a:endParaRPr>
        </a:p>
        <a:p>
          <a:pPr algn="l"/>
          <a:r>
            <a:rPr kumimoji="1" lang="ja-JP" altLang="en-US" sz="1800" b="1">
              <a:solidFill>
                <a:srgbClr val="FF0000"/>
              </a:solidFill>
            </a:rPr>
            <a:t>・丁目、番、号は入力せず「ー」で入力して下さい。</a:t>
          </a:r>
          <a:r>
            <a:rPr kumimoji="1" lang="en-US" altLang="ja-JP" sz="1800" b="1">
              <a:solidFill>
                <a:srgbClr val="FF0000"/>
              </a:solidFill>
            </a:rPr>
            <a:t>【</a:t>
          </a:r>
          <a:r>
            <a:rPr kumimoji="1" lang="ja-JP" altLang="en-US" sz="1800" b="1">
              <a:solidFill>
                <a:srgbClr val="FF0000"/>
              </a:solidFill>
            </a:rPr>
            <a:t>例</a:t>
          </a:r>
          <a:r>
            <a:rPr kumimoji="1" lang="en-US" altLang="ja-JP" sz="1800" b="1">
              <a:solidFill>
                <a:srgbClr val="FF0000"/>
              </a:solidFill>
            </a:rPr>
            <a:t>】</a:t>
          </a:r>
          <a:r>
            <a:rPr kumimoji="1" lang="ja-JP" altLang="en-US" sz="1800" b="1">
              <a:solidFill>
                <a:srgbClr val="FF0000"/>
              </a:solidFill>
            </a:rPr>
            <a:t>１丁目２番３号 → １－２－３</a:t>
          </a:r>
          <a:endParaRPr kumimoji="1" lang="en-US" altLang="ja-JP" sz="1800" b="1">
            <a:solidFill>
              <a:srgbClr val="FF0000"/>
            </a:solidFill>
          </a:endParaRPr>
        </a:p>
        <a:p>
          <a:pPr algn="l"/>
          <a:r>
            <a:rPr kumimoji="1" lang="ja-JP" altLang="en-US" sz="1800" b="1">
              <a:solidFill>
                <a:srgbClr val="FF0000"/>
              </a:solidFill>
            </a:rPr>
            <a:t>・住所に「大字」や「字」がある場合は省略してください。</a:t>
          </a:r>
          <a:endParaRPr kumimoji="1" lang="en-US" altLang="ja-JP" sz="1800" b="1">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1">
              <a:solidFill>
                <a:srgbClr val="FF0000"/>
              </a:solidFill>
              <a:effectLst/>
              <a:latin typeface="+mn-lt"/>
              <a:ea typeface="+mn-ea"/>
              <a:cs typeface="+mn-cs"/>
            </a:rPr>
            <a:t>・カナ住所欄を記入する際、アルファベットはカタカナに直さずにアルファベットの大文字で入力してください。</a:t>
          </a:r>
          <a:endParaRPr kumimoji="1" lang="en-US" altLang="ja-JP" sz="1800" b="1">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1">
              <a:solidFill>
                <a:srgbClr val="FF0000"/>
              </a:solidFill>
              <a:effectLst/>
              <a:latin typeface="+mn-lt"/>
              <a:ea typeface="+mn-ea"/>
              <a:cs typeface="+mn-cs"/>
            </a:rPr>
            <a:t>・住所</a:t>
          </a:r>
          <a:r>
            <a:rPr kumimoji="1" lang="en-US" altLang="ja-JP" sz="1800" b="1">
              <a:solidFill>
                <a:srgbClr val="FF0000"/>
              </a:solidFill>
              <a:effectLst/>
              <a:latin typeface="+mn-lt"/>
              <a:ea typeface="+mn-ea"/>
              <a:cs typeface="+mn-cs"/>
            </a:rPr>
            <a:t>Ⅲ</a:t>
          </a:r>
          <a:r>
            <a:rPr kumimoji="1" lang="ja-JP" altLang="en-US" sz="1800" b="1">
              <a:solidFill>
                <a:srgbClr val="FF0000"/>
              </a:solidFill>
              <a:effectLst/>
              <a:latin typeface="+mn-lt"/>
              <a:ea typeface="+mn-ea"/>
              <a:cs typeface="+mn-cs"/>
            </a:rPr>
            <a:t>はー（ハイフン）から始まらないようにして下さい。（例えば「３０２号室」の場合は、「－３０２」とせずに、「３０２」とするか、住所</a:t>
          </a:r>
          <a:r>
            <a:rPr kumimoji="1" lang="en-US" altLang="ja-JP" sz="1800" b="1">
              <a:solidFill>
                <a:srgbClr val="FF0000"/>
              </a:solidFill>
              <a:effectLst/>
              <a:latin typeface="+mn-lt"/>
              <a:ea typeface="+mn-ea"/>
              <a:cs typeface="+mn-cs"/>
            </a:rPr>
            <a:t>Ⅱ</a:t>
          </a:r>
          <a:r>
            <a:rPr kumimoji="1" lang="ja-JP" altLang="en-US" sz="1800" b="1">
              <a:solidFill>
                <a:srgbClr val="FF0000"/>
              </a:solidFill>
              <a:effectLst/>
              <a:latin typeface="+mn-lt"/>
              <a:ea typeface="+mn-ea"/>
              <a:cs typeface="+mn-cs"/>
            </a:rPr>
            <a:t>の最後に繋げて入力してください。）</a:t>
          </a:r>
          <a:endParaRPr kumimoji="1" lang="en-US" altLang="ja-JP" sz="1800" b="1">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1">
              <a:solidFill>
                <a:srgbClr val="FF0000"/>
              </a:solidFill>
              <a:effectLst/>
              <a:latin typeface="+mn-lt"/>
              <a:ea typeface="+mn-ea"/>
              <a:cs typeface="+mn-cs"/>
            </a:rPr>
            <a:t>・「何々方」の場合は「何々様方」と入力してください。</a:t>
          </a:r>
          <a:endParaRPr kumimoji="1" lang="en-US" altLang="ja-JP" sz="1800" b="1">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1">
              <a:solidFill>
                <a:srgbClr val="FF0000"/>
              </a:solidFill>
              <a:effectLst/>
              <a:latin typeface="+mn-lt"/>
              <a:ea typeface="+mn-ea"/>
              <a:cs typeface="+mn-cs"/>
            </a:rPr>
            <a:t>・海外居住者については住所</a:t>
          </a:r>
          <a:r>
            <a:rPr kumimoji="1" lang="en-US" altLang="ja-JP" sz="1800" b="1">
              <a:solidFill>
                <a:srgbClr val="FF0000"/>
              </a:solidFill>
              <a:effectLst/>
              <a:latin typeface="+mn-lt"/>
              <a:ea typeface="+mn-ea"/>
              <a:cs typeface="+mn-cs"/>
            </a:rPr>
            <a:t>Ⅰ</a:t>
          </a:r>
          <a:r>
            <a:rPr kumimoji="1" lang="ja-JP" altLang="en-US" sz="1800" b="1">
              <a:solidFill>
                <a:srgbClr val="FF0000"/>
              </a:solidFill>
              <a:effectLst/>
              <a:latin typeface="+mn-lt"/>
              <a:ea typeface="+mn-ea"/>
              <a:cs typeface="+mn-cs"/>
            </a:rPr>
            <a:t>の漢字とフリガナにそれぞれ国名を入力してください。</a:t>
          </a:r>
          <a:r>
            <a:rPr kumimoji="1" lang="ja-JP" altLang="ja-JP" sz="1100" b="1">
              <a:solidFill>
                <a:schemeClr val="lt1"/>
              </a:solidFill>
              <a:effectLst/>
              <a:latin typeface="+mn-lt"/>
              <a:ea typeface="+mn-ea"/>
              <a:cs typeface="+mn-cs"/>
            </a:rPr>
            <a:t>）は使用せずアラビア数字（</a:t>
          </a:r>
          <a:r>
            <a:rPr kumimoji="1" lang="en-US" altLang="ja-JP" sz="1100" b="1">
              <a:solidFill>
                <a:schemeClr val="lt1"/>
              </a:solidFill>
              <a:effectLst/>
              <a:latin typeface="+mn-lt"/>
              <a:ea typeface="+mn-ea"/>
              <a:cs typeface="+mn-cs"/>
            </a:rPr>
            <a:t>1,2,3</a:t>
          </a:r>
          <a:endParaRPr lang="ja-JP" altLang="ja-JP" sz="1800">
            <a:effectLst/>
          </a:endParaRPr>
        </a:p>
      </xdr:txBody>
    </xdr:sp>
    <xdr:clientData/>
  </xdr:twoCellAnchor>
  <xdr:twoCellAnchor>
    <xdr:from>
      <xdr:col>57</xdr:col>
      <xdr:colOff>21431</xdr:colOff>
      <xdr:row>43</xdr:row>
      <xdr:rowOff>228600</xdr:rowOff>
    </xdr:from>
    <xdr:to>
      <xdr:col>72</xdr:col>
      <xdr:colOff>373856</xdr:colOff>
      <xdr:row>50</xdr:row>
      <xdr:rowOff>204787</xdr:rowOff>
    </xdr:to>
    <xdr:sp macro="" textlink="">
      <xdr:nvSpPr>
        <xdr:cNvPr id="20" name="吹き出し: 角を丸めた四角形 19">
          <a:extLst>
            <a:ext uri="{FF2B5EF4-FFF2-40B4-BE49-F238E27FC236}">
              <a16:creationId xmlns:a16="http://schemas.microsoft.com/office/drawing/2014/main" id="{00000000-0008-0000-0100-000014000000}"/>
            </a:ext>
          </a:extLst>
        </xdr:cNvPr>
        <xdr:cNvSpPr/>
      </xdr:nvSpPr>
      <xdr:spPr>
        <a:xfrm>
          <a:off x="9089231" y="10696575"/>
          <a:ext cx="10639425" cy="1404937"/>
        </a:xfrm>
        <a:custGeom>
          <a:avLst/>
          <a:gdLst>
            <a:gd name="connsiteX0" fmla="*/ 0 w 10896600"/>
            <a:gd name="connsiteY0" fmla="*/ 185741 h 1114425"/>
            <a:gd name="connsiteX1" fmla="*/ 185741 w 10896600"/>
            <a:gd name="connsiteY1" fmla="*/ 0 h 1114425"/>
            <a:gd name="connsiteX2" fmla="*/ 1816100 w 10896600"/>
            <a:gd name="connsiteY2" fmla="*/ 0 h 1114425"/>
            <a:gd name="connsiteX3" fmla="*/ 1816100 w 10896600"/>
            <a:gd name="connsiteY3" fmla="*/ 0 h 1114425"/>
            <a:gd name="connsiteX4" fmla="*/ 4540250 w 10896600"/>
            <a:gd name="connsiteY4" fmla="*/ 0 h 1114425"/>
            <a:gd name="connsiteX5" fmla="*/ 10710859 w 10896600"/>
            <a:gd name="connsiteY5" fmla="*/ 0 h 1114425"/>
            <a:gd name="connsiteX6" fmla="*/ 10896600 w 10896600"/>
            <a:gd name="connsiteY6" fmla="*/ 185741 h 1114425"/>
            <a:gd name="connsiteX7" fmla="*/ 10896600 w 10896600"/>
            <a:gd name="connsiteY7" fmla="*/ 185738 h 1114425"/>
            <a:gd name="connsiteX8" fmla="*/ 10896600 w 10896600"/>
            <a:gd name="connsiteY8" fmla="*/ 185738 h 1114425"/>
            <a:gd name="connsiteX9" fmla="*/ 10896600 w 10896600"/>
            <a:gd name="connsiteY9" fmla="*/ 464344 h 1114425"/>
            <a:gd name="connsiteX10" fmla="*/ 10896600 w 10896600"/>
            <a:gd name="connsiteY10" fmla="*/ 928684 h 1114425"/>
            <a:gd name="connsiteX11" fmla="*/ 10710859 w 10896600"/>
            <a:gd name="connsiteY11" fmla="*/ 1114425 h 1114425"/>
            <a:gd name="connsiteX12" fmla="*/ 4540250 w 10896600"/>
            <a:gd name="connsiteY12" fmla="*/ 1114425 h 1114425"/>
            <a:gd name="connsiteX13" fmla="*/ 1816100 w 10896600"/>
            <a:gd name="connsiteY13" fmla="*/ 1114425 h 1114425"/>
            <a:gd name="connsiteX14" fmla="*/ 1816100 w 10896600"/>
            <a:gd name="connsiteY14" fmla="*/ 1114425 h 1114425"/>
            <a:gd name="connsiteX15" fmla="*/ 185741 w 10896600"/>
            <a:gd name="connsiteY15" fmla="*/ 1114425 h 1114425"/>
            <a:gd name="connsiteX16" fmla="*/ 0 w 10896600"/>
            <a:gd name="connsiteY16" fmla="*/ 928684 h 1114425"/>
            <a:gd name="connsiteX17" fmla="*/ 0 w 10896600"/>
            <a:gd name="connsiteY17" fmla="*/ 464344 h 1114425"/>
            <a:gd name="connsiteX18" fmla="*/ -1409475 w 10896600"/>
            <a:gd name="connsiteY18" fmla="*/ 385959 h 1114425"/>
            <a:gd name="connsiteX19" fmla="*/ 0 w 10896600"/>
            <a:gd name="connsiteY19" fmla="*/ 185738 h 1114425"/>
            <a:gd name="connsiteX20" fmla="*/ 0 w 10896600"/>
            <a:gd name="connsiteY20" fmla="*/ 185741 h 1114425"/>
            <a:gd name="connsiteX0" fmla="*/ 0 w 10896600"/>
            <a:gd name="connsiteY0" fmla="*/ 185741 h 1114425"/>
            <a:gd name="connsiteX1" fmla="*/ 185741 w 10896600"/>
            <a:gd name="connsiteY1" fmla="*/ 0 h 1114425"/>
            <a:gd name="connsiteX2" fmla="*/ 1816100 w 10896600"/>
            <a:gd name="connsiteY2" fmla="*/ 0 h 1114425"/>
            <a:gd name="connsiteX3" fmla="*/ 1816100 w 10896600"/>
            <a:gd name="connsiteY3" fmla="*/ 0 h 1114425"/>
            <a:gd name="connsiteX4" fmla="*/ 4540250 w 10896600"/>
            <a:gd name="connsiteY4" fmla="*/ 0 h 1114425"/>
            <a:gd name="connsiteX5" fmla="*/ 10710859 w 10896600"/>
            <a:gd name="connsiteY5" fmla="*/ 0 h 1114425"/>
            <a:gd name="connsiteX6" fmla="*/ 10896600 w 10896600"/>
            <a:gd name="connsiteY6" fmla="*/ 185741 h 1114425"/>
            <a:gd name="connsiteX7" fmla="*/ 10896600 w 10896600"/>
            <a:gd name="connsiteY7" fmla="*/ 185738 h 1114425"/>
            <a:gd name="connsiteX8" fmla="*/ 10896600 w 10896600"/>
            <a:gd name="connsiteY8" fmla="*/ 185738 h 1114425"/>
            <a:gd name="connsiteX9" fmla="*/ 10896600 w 10896600"/>
            <a:gd name="connsiteY9" fmla="*/ 464344 h 1114425"/>
            <a:gd name="connsiteX10" fmla="*/ 10896600 w 10896600"/>
            <a:gd name="connsiteY10" fmla="*/ 928684 h 1114425"/>
            <a:gd name="connsiteX11" fmla="*/ 10710859 w 10896600"/>
            <a:gd name="connsiteY11" fmla="*/ 1114425 h 1114425"/>
            <a:gd name="connsiteX12" fmla="*/ 4540250 w 10896600"/>
            <a:gd name="connsiteY12" fmla="*/ 1114425 h 1114425"/>
            <a:gd name="connsiteX13" fmla="*/ 1816100 w 10896600"/>
            <a:gd name="connsiteY13" fmla="*/ 1114425 h 1114425"/>
            <a:gd name="connsiteX14" fmla="*/ 1816100 w 10896600"/>
            <a:gd name="connsiteY14" fmla="*/ 1114425 h 1114425"/>
            <a:gd name="connsiteX15" fmla="*/ 185741 w 10896600"/>
            <a:gd name="connsiteY15" fmla="*/ 1114425 h 1114425"/>
            <a:gd name="connsiteX16" fmla="*/ 0 w 10896600"/>
            <a:gd name="connsiteY16" fmla="*/ 928684 h 1114425"/>
            <a:gd name="connsiteX17" fmla="*/ 0 w 10896600"/>
            <a:gd name="connsiteY17" fmla="*/ 464344 h 1114425"/>
            <a:gd name="connsiteX18" fmla="*/ 0 w 10896600"/>
            <a:gd name="connsiteY18" fmla="*/ 185738 h 1114425"/>
            <a:gd name="connsiteX19" fmla="*/ 0 w 10896600"/>
            <a:gd name="connsiteY19" fmla="*/ 185741 h 11144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10896600" h="1114425">
              <a:moveTo>
                <a:pt x="0" y="185741"/>
              </a:moveTo>
              <a:cubicBezTo>
                <a:pt x="0" y="83159"/>
                <a:pt x="83159" y="0"/>
                <a:pt x="185741" y="0"/>
              </a:cubicBezTo>
              <a:lnTo>
                <a:pt x="1816100" y="0"/>
              </a:lnTo>
              <a:lnTo>
                <a:pt x="1816100" y="0"/>
              </a:lnTo>
              <a:lnTo>
                <a:pt x="4540250" y="0"/>
              </a:lnTo>
              <a:lnTo>
                <a:pt x="10710859" y="0"/>
              </a:lnTo>
              <a:cubicBezTo>
                <a:pt x="10813441" y="0"/>
                <a:pt x="10896600" y="83159"/>
                <a:pt x="10896600" y="185741"/>
              </a:cubicBezTo>
              <a:lnTo>
                <a:pt x="10896600" y="185738"/>
              </a:lnTo>
              <a:lnTo>
                <a:pt x="10896600" y="185738"/>
              </a:lnTo>
              <a:lnTo>
                <a:pt x="10896600" y="464344"/>
              </a:lnTo>
              <a:lnTo>
                <a:pt x="10896600" y="928684"/>
              </a:lnTo>
              <a:cubicBezTo>
                <a:pt x="10896600" y="1031266"/>
                <a:pt x="10813441" y="1114425"/>
                <a:pt x="10710859" y="1114425"/>
              </a:cubicBezTo>
              <a:lnTo>
                <a:pt x="4540250" y="1114425"/>
              </a:lnTo>
              <a:lnTo>
                <a:pt x="1816100" y="1114425"/>
              </a:lnTo>
              <a:lnTo>
                <a:pt x="1816100" y="1114425"/>
              </a:lnTo>
              <a:lnTo>
                <a:pt x="185741" y="1114425"/>
              </a:lnTo>
              <a:cubicBezTo>
                <a:pt x="83159" y="1114425"/>
                <a:pt x="0" y="1031266"/>
                <a:pt x="0" y="928684"/>
              </a:cubicBezTo>
              <a:lnTo>
                <a:pt x="0" y="464344"/>
              </a:lnTo>
              <a:lnTo>
                <a:pt x="0" y="185738"/>
              </a:lnTo>
              <a:lnTo>
                <a:pt x="0" y="185741"/>
              </a:lnTo>
              <a:close/>
            </a:path>
          </a:pathLst>
        </a:custGeom>
        <a:solidFill>
          <a:schemeClr val="bg1"/>
        </a:solidFill>
        <a:ln w="19050">
          <a:solidFill>
            <a:srgbClr val="1224A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800" b="1">
              <a:solidFill>
                <a:srgbClr val="FF0000"/>
              </a:solidFill>
            </a:rPr>
            <a:t>【</a:t>
          </a:r>
          <a:r>
            <a:rPr kumimoji="1" lang="ja-JP" altLang="en-US" sz="1800" b="1">
              <a:solidFill>
                <a:srgbClr val="FF0000"/>
              </a:solidFill>
            </a:rPr>
            <a:t>改姓の申請</a:t>
          </a:r>
          <a:r>
            <a:rPr kumimoji="1" lang="en-US" altLang="ja-JP" sz="1800" b="1">
              <a:solidFill>
                <a:srgbClr val="FF0000"/>
              </a:solidFill>
            </a:rPr>
            <a:t>】</a:t>
          </a:r>
        </a:p>
        <a:p>
          <a:pPr algn="l"/>
          <a:r>
            <a:rPr kumimoji="1" lang="ja-JP" altLang="en-US" sz="1800" b="1">
              <a:solidFill>
                <a:srgbClr val="FF0000"/>
              </a:solidFill>
            </a:rPr>
            <a:t>・改姓後の氏名を入力してください。</a:t>
          </a:r>
          <a:endParaRPr kumimoji="1" lang="en-US" altLang="ja-JP" sz="1800" b="1">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上段の「組合員</a:t>
          </a:r>
          <a:r>
            <a:rPr kumimoji="1" lang="en-US" altLang="ja-JP"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職員本人</a:t>
          </a:r>
          <a:r>
            <a:rPr kumimoji="1" lang="en-US" altLang="ja-JP"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の情報」の「組合員氏名」欄には改姓前の氏名を入力して</a:t>
          </a:r>
          <a:r>
            <a:rPr kumimoji="1" lang="ja-JP" altLang="en-US" sz="1800" b="1">
              <a:solidFill>
                <a:srgbClr val="FF0000"/>
              </a:solidFill>
              <a:effectLst/>
              <a:latin typeface="+mn-lt"/>
              <a:ea typeface="+mn-ea"/>
              <a:cs typeface="+mn-cs"/>
            </a:rPr>
            <a:t>くだ</a:t>
          </a:r>
          <a:r>
            <a:rPr kumimoji="1" lang="ja-JP" altLang="ja-JP" sz="1800" b="1">
              <a:solidFill>
                <a:srgbClr val="FF0000"/>
              </a:solidFill>
              <a:effectLst/>
              <a:latin typeface="+mn-lt"/>
              <a:ea typeface="+mn-ea"/>
              <a:cs typeface="+mn-cs"/>
            </a:rPr>
            <a:t>さい。</a:t>
          </a:r>
          <a:endParaRPr lang="ja-JP" altLang="ja-JP" sz="1800">
            <a:solidFill>
              <a:srgbClr val="FF0000"/>
            </a:solidFill>
            <a:effectLst/>
          </a:endParaRPr>
        </a:p>
      </xdr:txBody>
    </xdr:sp>
    <xdr:clientData/>
  </xdr:twoCellAnchor>
  <xdr:twoCellAnchor>
    <xdr:from>
      <xdr:col>57</xdr:col>
      <xdr:colOff>32909</xdr:colOff>
      <xdr:row>57</xdr:row>
      <xdr:rowOff>95248</xdr:rowOff>
    </xdr:from>
    <xdr:to>
      <xdr:col>75</xdr:col>
      <xdr:colOff>488156</xdr:colOff>
      <xdr:row>85</xdr:row>
      <xdr:rowOff>28575</xdr:rowOff>
    </xdr:to>
    <xdr:sp macro="" textlink="">
      <xdr:nvSpPr>
        <xdr:cNvPr id="22" name="吹き出し: 角を丸めた四角形 18">
          <a:extLst>
            <a:ext uri="{FF2B5EF4-FFF2-40B4-BE49-F238E27FC236}">
              <a16:creationId xmlns:a16="http://schemas.microsoft.com/office/drawing/2014/main" id="{00000000-0008-0000-0100-000016000000}"/>
            </a:ext>
          </a:extLst>
        </xdr:cNvPr>
        <xdr:cNvSpPr/>
      </xdr:nvSpPr>
      <xdr:spPr>
        <a:xfrm>
          <a:off x="9045940" y="13656467"/>
          <a:ext cx="12885372" cy="6350796"/>
        </a:xfrm>
        <a:custGeom>
          <a:avLst/>
          <a:gdLst>
            <a:gd name="connsiteX0" fmla="*/ 0 w 12934950"/>
            <a:gd name="connsiteY0" fmla="*/ 709627 h 4257675"/>
            <a:gd name="connsiteX1" fmla="*/ 709627 w 12934950"/>
            <a:gd name="connsiteY1" fmla="*/ 0 h 4257675"/>
            <a:gd name="connsiteX2" fmla="*/ 2155825 w 12934950"/>
            <a:gd name="connsiteY2" fmla="*/ 0 h 4257675"/>
            <a:gd name="connsiteX3" fmla="*/ 2155825 w 12934950"/>
            <a:gd name="connsiteY3" fmla="*/ 0 h 4257675"/>
            <a:gd name="connsiteX4" fmla="*/ 5389563 w 12934950"/>
            <a:gd name="connsiteY4" fmla="*/ 0 h 4257675"/>
            <a:gd name="connsiteX5" fmla="*/ 12225323 w 12934950"/>
            <a:gd name="connsiteY5" fmla="*/ 0 h 4257675"/>
            <a:gd name="connsiteX6" fmla="*/ 12934950 w 12934950"/>
            <a:gd name="connsiteY6" fmla="*/ 709627 h 4257675"/>
            <a:gd name="connsiteX7" fmla="*/ 12934950 w 12934950"/>
            <a:gd name="connsiteY7" fmla="*/ 709613 h 4257675"/>
            <a:gd name="connsiteX8" fmla="*/ 12934950 w 12934950"/>
            <a:gd name="connsiteY8" fmla="*/ 709613 h 4257675"/>
            <a:gd name="connsiteX9" fmla="*/ 12934950 w 12934950"/>
            <a:gd name="connsiteY9" fmla="*/ 1774031 h 4257675"/>
            <a:gd name="connsiteX10" fmla="*/ 12934950 w 12934950"/>
            <a:gd name="connsiteY10" fmla="*/ 3548048 h 4257675"/>
            <a:gd name="connsiteX11" fmla="*/ 12225323 w 12934950"/>
            <a:gd name="connsiteY11" fmla="*/ 4257675 h 4257675"/>
            <a:gd name="connsiteX12" fmla="*/ 5389563 w 12934950"/>
            <a:gd name="connsiteY12" fmla="*/ 4257675 h 4257675"/>
            <a:gd name="connsiteX13" fmla="*/ 2155825 w 12934950"/>
            <a:gd name="connsiteY13" fmla="*/ 4257675 h 4257675"/>
            <a:gd name="connsiteX14" fmla="*/ 2155825 w 12934950"/>
            <a:gd name="connsiteY14" fmla="*/ 4257675 h 4257675"/>
            <a:gd name="connsiteX15" fmla="*/ 709627 w 12934950"/>
            <a:gd name="connsiteY15" fmla="*/ 4257675 h 4257675"/>
            <a:gd name="connsiteX16" fmla="*/ 0 w 12934950"/>
            <a:gd name="connsiteY16" fmla="*/ 3548048 h 4257675"/>
            <a:gd name="connsiteX17" fmla="*/ 0 w 12934950"/>
            <a:gd name="connsiteY17" fmla="*/ 1774031 h 4257675"/>
            <a:gd name="connsiteX18" fmla="*/ -882940 w 12934950"/>
            <a:gd name="connsiteY18" fmla="*/ 808873 h 4257675"/>
            <a:gd name="connsiteX19" fmla="*/ 0 w 12934950"/>
            <a:gd name="connsiteY19" fmla="*/ 709613 h 4257675"/>
            <a:gd name="connsiteX20" fmla="*/ 0 w 12934950"/>
            <a:gd name="connsiteY20" fmla="*/ 709627 h 4257675"/>
            <a:gd name="connsiteX0" fmla="*/ 0 w 12934950"/>
            <a:gd name="connsiteY0" fmla="*/ 709627 h 4257675"/>
            <a:gd name="connsiteX1" fmla="*/ 709627 w 12934950"/>
            <a:gd name="connsiteY1" fmla="*/ 0 h 4257675"/>
            <a:gd name="connsiteX2" fmla="*/ 2155825 w 12934950"/>
            <a:gd name="connsiteY2" fmla="*/ 0 h 4257675"/>
            <a:gd name="connsiteX3" fmla="*/ 2155825 w 12934950"/>
            <a:gd name="connsiteY3" fmla="*/ 0 h 4257675"/>
            <a:gd name="connsiteX4" fmla="*/ 5389563 w 12934950"/>
            <a:gd name="connsiteY4" fmla="*/ 0 h 4257675"/>
            <a:gd name="connsiteX5" fmla="*/ 12225323 w 12934950"/>
            <a:gd name="connsiteY5" fmla="*/ 0 h 4257675"/>
            <a:gd name="connsiteX6" fmla="*/ 12934950 w 12934950"/>
            <a:gd name="connsiteY6" fmla="*/ 709627 h 4257675"/>
            <a:gd name="connsiteX7" fmla="*/ 12934950 w 12934950"/>
            <a:gd name="connsiteY7" fmla="*/ 709613 h 4257675"/>
            <a:gd name="connsiteX8" fmla="*/ 12934950 w 12934950"/>
            <a:gd name="connsiteY8" fmla="*/ 709613 h 4257675"/>
            <a:gd name="connsiteX9" fmla="*/ 12934950 w 12934950"/>
            <a:gd name="connsiteY9" fmla="*/ 1774031 h 4257675"/>
            <a:gd name="connsiteX10" fmla="*/ 12934950 w 12934950"/>
            <a:gd name="connsiteY10" fmla="*/ 3548048 h 4257675"/>
            <a:gd name="connsiteX11" fmla="*/ 12225323 w 12934950"/>
            <a:gd name="connsiteY11" fmla="*/ 4257675 h 4257675"/>
            <a:gd name="connsiteX12" fmla="*/ 5389563 w 12934950"/>
            <a:gd name="connsiteY12" fmla="*/ 4257675 h 4257675"/>
            <a:gd name="connsiteX13" fmla="*/ 2155825 w 12934950"/>
            <a:gd name="connsiteY13" fmla="*/ 4257675 h 4257675"/>
            <a:gd name="connsiteX14" fmla="*/ 2155825 w 12934950"/>
            <a:gd name="connsiteY14" fmla="*/ 4257675 h 4257675"/>
            <a:gd name="connsiteX15" fmla="*/ 709627 w 12934950"/>
            <a:gd name="connsiteY15" fmla="*/ 4257675 h 4257675"/>
            <a:gd name="connsiteX16" fmla="*/ 0 w 12934950"/>
            <a:gd name="connsiteY16" fmla="*/ 3548048 h 4257675"/>
            <a:gd name="connsiteX17" fmla="*/ 0 w 12934950"/>
            <a:gd name="connsiteY17" fmla="*/ 1774031 h 4257675"/>
            <a:gd name="connsiteX18" fmla="*/ 0 w 12934950"/>
            <a:gd name="connsiteY18" fmla="*/ 709613 h 4257675"/>
            <a:gd name="connsiteX19" fmla="*/ 0 w 12934950"/>
            <a:gd name="connsiteY19" fmla="*/ 709627 h 4257675"/>
            <a:gd name="connsiteX0" fmla="*/ 439 w 12935389"/>
            <a:gd name="connsiteY0" fmla="*/ 709627 h 4257675"/>
            <a:gd name="connsiteX1" fmla="*/ 710066 w 12935389"/>
            <a:gd name="connsiteY1" fmla="*/ 0 h 4257675"/>
            <a:gd name="connsiteX2" fmla="*/ 2156264 w 12935389"/>
            <a:gd name="connsiteY2" fmla="*/ 0 h 4257675"/>
            <a:gd name="connsiteX3" fmla="*/ 2156264 w 12935389"/>
            <a:gd name="connsiteY3" fmla="*/ 0 h 4257675"/>
            <a:gd name="connsiteX4" fmla="*/ 5390002 w 12935389"/>
            <a:gd name="connsiteY4" fmla="*/ 0 h 4257675"/>
            <a:gd name="connsiteX5" fmla="*/ 12225762 w 12935389"/>
            <a:gd name="connsiteY5" fmla="*/ 0 h 4257675"/>
            <a:gd name="connsiteX6" fmla="*/ 12935389 w 12935389"/>
            <a:gd name="connsiteY6" fmla="*/ 709627 h 4257675"/>
            <a:gd name="connsiteX7" fmla="*/ 12935389 w 12935389"/>
            <a:gd name="connsiteY7" fmla="*/ 709613 h 4257675"/>
            <a:gd name="connsiteX8" fmla="*/ 12935389 w 12935389"/>
            <a:gd name="connsiteY8" fmla="*/ 709613 h 4257675"/>
            <a:gd name="connsiteX9" fmla="*/ 12935389 w 12935389"/>
            <a:gd name="connsiteY9" fmla="*/ 1774031 h 4257675"/>
            <a:gd name="connsiteX10" fmla="*/ 12935389 w 12935389"/>
            <a:gd name="connsiteY10" fmla="*/ 3548048 h 4257675"/>
            <a:gd name="connsiteX11" fmla="*/ 12225762 w 12935389"/>
            <a:gd name="connsiteY11" fmla="*/ 4257675 h 4257675"/>
            <a:gd name="connsiteX12" fmla="*/ 5390002 w 12935389"/>
            <a:gd name="connsiteY12" fmla="*/ 4257675 h 4257675"/>
            <a:gd name="connsiteX13" fmla="*/ 2156264 w 12935389"/>
            <a:gd name="connsiteY13" fmla="*/ 4257675 h 4257675"/>
            <a:gd name="connsiteX14" fmla="*/ 2156264 w 12935389"/>
            <a:gd name="connsiteY14" fmla="*/ 4257675 h 4257675"/>
            <a:gd name="connsiteX15" fmla="*/ 710066 w 12935389"/>
            <a:gd name="connsiteY15" fmla="*/ 4257675 h 4257675"/>
            <a:gd name="connsiteX16" fmla="*/ 439 w 12935389"/>
            <a:gd name="connsiteY16" fmla="*/ 3548048 h 4257675"/>
            <a:gd name="connsiteX17" fmla="*/ 439 w 12935389"/>
            <a:gd name="connsiteY17" fmla="*/ 1774031 h 4257675"/>
            <a:gd name="connsiteX18" fmla="*/ 439 w 12935389"/>
            <a:gd name="connsiteY18" fmla="*/ 709613 h 4257675"/>
            <a:gd name="connsiteX19" fmla="*/ 439 w 12935389"/>
            <a:gd name="connsiteY19" fmla="*/ 709627 h 4257675"/>
            <a:gd name="connsiteX0" fmla="*/ 439 w 12936742"/>
            <a:gd name="connsiteY0" fmla="*/ 709627 h 4257675"/>
            <a:gd name="connsiteX1" fmla="*/ 710066 w 12936742"/>
            <a:gd name="connsiteY1" fmla="*/ 0 h 4257675"/>
            <a:gd name="connsiteX2" fmla="*/ 2156264 w 12936742"/>
            <a:gd name="connsiteY2" fmla="*/ 0 h 4257675"/>
            <a:gd name="connsiteX3" fmla="*/ 2156264 w 12936742"/>
            <a:gd name="connsiteY3" fmla="*/ 0 h 4257675"/>
            <a:gd name="connsiteX4" fmla="*/ 5390002 w 12936742"/>
            <a:gd name="connsiteY4" fmla="*/ 0 h 4257675"/>
            <a:gd name="connsiteX5" fmla="*/ 12586012 w 12936742"/>
            <a:gd name="connsiteY5" fmla="*/ 11647 h 4257675"/>
            <a:gd name="connsiteX6" fmla="*/ 12935389 w 12936742"/>
            <a:gd name="connsiteY6" fmla="*/ 709627 h 4257675"/>
            <a:gd name="connsiteX7" fmla="*/ 12935389 w 12936742"/>
            <a:gd name="connsiteY7" fmla="*/ 709613 h 4257675"/>
            <a:gd name="connsiteX8" fmla="*/ 12935389 w 12936742"/>
            <a:gd name="connsiteY8" fmla="*/ 709613 h 4257675"/>
            <a:gd name="connsiteX9" fmla="*/ 12935389 w 12936742"/>
            <a:gd name="connsiteY9" fmla="*/ 1774031 h 4257675"/>
            <a:gd name="connsiteX10" fmla="*/ 12935389 w 12936742"/>
            <a:gd name="connsiteY10" fmla="*/ 3548048 h 4257675"/>
            <a:gd name="connsiteX11" fmla="*/ 12225762 w 12936742"/>
            <a:gd name="connsiteY11" fmla="*/ 4257675 h 4257675"/>
            <a:gd name="connsiteX12" fmla="*/ 5390002 w 12936742"/>
            <a:gd name="connsiteY12" fmla="*/ 4257675 h 4257675"/>
            <a:gd name="connsiteX13" fmla="*/ 2156264 w 12936742"/>
            <a:gd name="connsiteY13" fmla="*/ 4257675 h 4257675"/>
            <a:gd name="connsiteX14" fmla="*/ 2156264 w 12936742"/>
            <a:gd name="connsiteY14" fmla="*/ 4257675 h 4257675"/>
            <a:gd name="connsiteX15" fmla="*/ 710066 w 12936742"/>
            <a:gd name="connsiteY15" fmla="*/ 4257675 h 4257675"/>
            <a:gd name="connsiteX16" fmla="*/ 439 w 12936742"/>
            <a:gd name="connsiteY16" fmla="*/ 3548048 h 4257675"/>
            <a:gd name="connsiteX17" fmla="*/ 439 w 12936742"/>
            <a:gd name="connsiteY17" fmla="*/ 1774031 h 4257675"/>
            <a:gd name="connsiteX18" fmla="*/ 439 w 12936742"/>
            <a:gd name="connsiteY18" fmla="*/ 709613 h 4257675"/>
            <a:gd name="connsiteX19" fmla="*/ 439 w 12936742"/>
            <a:gd name="connsiteY19" fmla="*/ 709627 h 4257675"/>
            <a:gd name="connsiteX0" fmla="*/ 439 w 12936742"/>
            <a:gd name="connsiteY0" fmla="*/ 709627 h 4257675"/>
            <a:gd name="connsiteX1" fmla="*/ 710066 w 12936742"/>
            <a:gd name="connsiteY1" fmla="*/ 0 h 4257675"/>
            <a:gd name="connsiteX2" fmla="*/ 2156264 w 12936742"/>
            <a:gd name="connsiteY2" fmla="*/ 0 h 4257675"/>
            <a:gd name="connsiteX3" fmla="*/ 2156264 w 12936742"/>
            <a:gd name="connsiteY3" fmla="*/ 0 h 4257675"/>
            <a:gd name="connsiteX4" fmla="*/ 5390002 w 12936742"/>
            <a:gd name="connsiteY4" fmla="*/ 0 h 4257675"/>
            <a:gd name="connsiteX5" fmla="*/ 12586012 w 12936742"/>
            <a:gd name="connsiteY5" fmla="*/ 11647 h 4257675"/>
            <a:gd name="connsiteX6" fmla="*/ 12935389 w 12936742"/>
            <a:gd name="connsiteY6" fmla="*/ 709627 h 4257675"/>
            <a:gd name="connsiteX7" fmla="*/ 12935389 w 12936742"/>
            <a:gd name="connsiteY7" fmla="*/ 709613 h 4257675"/>
            <a:gd name="connsiteX8" fmla="*/ 12935389 w 12936742"/>
            <a:gd name="connsiteY8" fmla="*/ 709613 h 4257675"/>
            <a:gd name="connsiteX9" fmla="*/ 12935389 w 12936742"/>
            <a:gd name="connsiteY9" fmla="*/ 1774031 h 4257675"/>
            <a:gd name="connsiteX10" fmla="*/ 12935389 w 12936742"/>
            <a:gd name="connsiteY10" fmla="*/ 3548048 h 4257675"/>
            <a:gd name="connsiteX11" fmla="*/ 12225762 w 12936742"/>
            <a:gd name="connsiteY11" fmla="*/ 4257675 h 4257675"/>
            <a:gd name="connsiteX12" fmla="*/ 5390002 w 12936742"/>
            <a:gd name="connsiteY12" fmla="*/ 4257675 h 4257675"/>
            <a:gd name="connsiteX13" fmla="*/ 2156264 w 12936742"/>
            <a:gd name="connsiteY13" fmla="*/ 4257675 h 4257675"/>
            <a:gd name="connsiteX14" fmla="*/ 2156264 w 12936742"/>
            <a:gd name="connsiteY14" fmla="*/ 4257675 h 4257675"/>
            <a:gd name="connsiteX15" fmla="*/ 408234 w 12936742"/>
            <a:gd name="connsiteY15" fmla="*/ 4257675 h 4257675"/>
            <a:gd name="connsiteX16" fmla="*/ 439 w 12936742"/>
            <a:gd name="connsiteY16" fmla="*/ 3548048 h 4257675"/>
            <a:gd name="connsiteX17" fmla="*/ 439 w 12936742"/>
            <a:gd name="connsiteY17" fmla="*/ 1774031 h 4257675"/>
            <a:gd name="connsiteX18" fmla="*/ 439 w 12936742"/>
            <a:gd name="connsiteY18" fmla="*/ 709613 h 4257675"/>
            <a:gd name="connsiteX19" fmla="*/ 439 w 12936742"/>
            <a:gd name="connsiteY19" fmla="*/ 709627 h 4257675"/>
            <a:gd name="connsiteX0" fmla="*/ 439 w 12940542"/>
            <a:gd name="connsiteY0" fmla="*/ 709627 h 4263498"/>
            <a:gd name="connsiteX1" fmla="*/ 710066 w 12940542"/>
            <a:gd name="connsiteY1" fmla="*/ 0 h 4263498"/>
            <a:gd name="connsiteX2" fmla="*/ 2156264 w 12940542"/>
            <a:gd name="connsiteY2" fmla="*/ 0 h 4263498"/>
            <a:gd name="connsiteX3" fmla="*/ 2156264 w 12940542"/>
            <a:gd name="connsiteY3" fmla="*/ 0 h 4263498"/>
            <a:gd name="connsiteX4" fmla="*/ 5390002 w 12940542"/>
            <a:gd name="connsiteY4" fmla="*/ 0 h 4263498"/>
            <a:gd name="connsiteX5" fmla="*/ 12586012 w 12940542"/>
            <a:gd name="connsiteY5" fmla="*/ 11647 h 4263498"/>
            <a:gd name="connsiteX6" fmla="*/ 12935389 w 12940542"/>
            <a:gd name="connsiteY6" fmla="*/ 709627 h 4263498"/>
            <a:gd name="connsiteX7" fmla="*/ 12935389 w 12940542"/>
            <a:gd name="connsiteY7" fmla="*/ 709613 h 4263498"/>
            <a:gd name="connsiteX8" fmla="*/ 12935389 w 12940542"/>
            <a:gd name="connsiteY8" fmla="*/ 709613 h 4263498"/>
            <a:gd name="connsiteX9" fmla="*/ 12935389 w 12940542"/>
            <a:gd name="connsiteY9" fmla="*/ 1774031 h 4263498"/>
            <a:gd name="connsiteX10" fmla="*/ 12935389 w 12940542"/>
            <a:gd name="connsiteY10" fmla="*/ 3548048 h 4263498"/>
            <a:gd name="connsiteX11" fmla="*/ 12615223 w 12940542"/>
            <a:gd name="connsiteY11" fmla="*/ 4263498 h 4263498"/>
            <a:gd name="connsiteX12" fmla="*/ 5390002 w 12940542"/>
            <a:gd name="connsiteY12" fmla="*/ 4257675 h 4263498"/>
            <a:gd name="connsiteX13" fmla="*/ 2156264 w 12940542"/>
            <a:gd name="connsiteY13" fmla="*/ 4257675 h 4263498"/>
            <a:gd name="connsiteX14" fmla="*/ 2156264 w 12940542"/>
            <a:gd name="connsiteY14" fmla="*/ 4257675 h 4263498"/>
            <a:gd name="connsiteX15" fmla="*/ 408234 w 12940542"/>
            <a:gd name="connsiteY15" fmla="*/ 4257675 h 4263498"/>
            <a:gd name="connsiteX16" fmla="*/ 439 w 12940542"/>
            <a:gd name="connsiteY16" fmla="*/ 3548048 h 4263498"/>
            <a:gd name="connsiteX17" fmla="*/ 439 w 12940542"/>
            <a:gd name="connsiteY17" fmla="*/ 1774031 h 4263498"/>
            <a:gd name="connsiteX18" fmla="*/ 439 w 12940542"/>
            <a:gd name="connsiteY18" fmla="*/ 709613 h 4263498"/>
            <a:gd name="connsiteX19" fmla="*/ 439 w 12940542"/>
            <a:gd name="connsiteY19" fmla="*/ 709627 h 42634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12940542" h="4263498">
              <a:moveTo>
                <a:pt x="439" y="709627"/>
              </a:moveTo>
              <a:cubicBezTo>
                <a:pt x="439" y="317711"/>
                <a:pt x="-42101" y="0"/>
                <a:pt x="710066" y="0"/>
              </a:cubicBezTo>
              <a:lnTo>
                <a:pt x="2156264" y="0"/>
              </a:lnTo>
              <a:lnTo>
                <a:pt x="2156264" y="0"/>
              </a:lnTo>
              <a:lnTo>
                <a:pt x="5390002" y="0"/>
              </a:lnTo>
              <a:lnTo>
                <a:pt x="12586012" y="11647"/>
              </a:lnTo>
              <a:cubicBezTo>
                <a:pt x="12977928" y="11647"/>
                <a:pt x="12935389" y="317711"/>
                <a:pt x="12935389" y="709627"/>
              </a:cubicBezTo>
              <a:lnTo>
                <a:pt x="12935389" y="709613"/>
              </a:lnTo>
              <a:lnTo>
                <a:pt x="12935389" y="709613"/>
              </a:lnTo>
              <a:lnTo>
                <a:pt x="12935389" y="1774031"/>
              </a:lnTo>
              <a:lnTo>
                <a:pt x="12935389" y="3548048"/>
              </a:lnTo>
              <a:cubicBezTo>
                <a:pt x="12935389" y="3939964"/>
                <a:pt x="13007139" y="4263498"/>
                <a:pt x="12615223" y="4263498"/>
              </a:cubicBezTo>
              <a:lnTo>
                <a:pt x="5390002" y="4257675"/>
              </a:lnTo>
              <a:lnTo>
                <a:pt x="2156264" y="4257675"/>
              </a:lnTo>
              <a:lnTo>
                <a:pt x="2156264" y="4257675"/>
              </a:lnTo>
              <a:lnTo>
                <a:pt x="408234" y="4257675"/>
              </a:lnTo>
              <a:cubicBezTo>
                <a:pt x="16318" y="4257675"/>
                <a:pt x="439" y="3939964"/>
                <a:pt x="439" y="3548048"/>
              </a:cubicBezTo>
              <a:lnTo>
                <a:pt x="439" y="1774031"/>
              </a:lnTo>
              <a:lnTo>
                <a:pt x="439" y="709613"/>
              </a:lnTo>
              <a:lnTo>
                <a:pt x="439" y="709627"/>
              </a:lnTo>
              <a:close/>
            </a:path>
          </a:pathLst>
        </a:custGeom>
        <a:solidFill>
          <a:schemeClr val="bg1"/>
        </a:solidFill>
        <a:ln w="19050">
          <a:solidFill>
            <a:srgbClr val="1224A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2000" b="1">
              <a:solidFill>
                <a:srgbClr val="FF0000"/>
              </a:solidFill>
              <a:effectLst/>
              <a:latin typeface="+mn-lt"/>
              <a:ea typeface="+mn-ea"/>
              <a:cs typeface="+mn-cs"/>
            </a:rPr>
            <a:t>　</a:t>
          </a:r>
          <a:r>
            <a:rPr kumimoji="1" lang="en-US" altLang="ja-JP" sz="2000" b="1">
              <a:solidFill>
                <a:srgbClr val="FF0000"/>
              </a:solidFill>
              <a:effectLst/>
              <a:latin typeface="+mn-lt"/>
              <a:ea typeface="+mn-ea"/>
              <a:cs typeface="+mn-cs"/>
            </a:rPr>
            <a:t>【</a:t>
          </a:r>
          <a:r>
            <a:rPr kumimoji="1" lang="ja-JP" altLang="en-US" sz="2000" b="1">
              <a:solidFill>
                <a:srgbClr val="FF0000"/>
              </a:solidFill>
              <a:effectLst/>
              <a:latin typeface="+mn-lt"/>
              <a:ea typeface="+mn-ea"/>
              <a:cs typeface="+mn-cs"/>
            </a:rPr>
            <a:t>被扶養者の情報</a:t>
          </a:r>
          <a:r>
            <a:rPr kumimoji="1" lang="en-US" altLang="ja-JP" sz="2000" b="1">
              <a:solidFill>
                <a:srgbClr val="FF0000"/>
              </a:solidFill>
              <a:effectLst/>
              <a:latin typeface="+mn-lt"/>
              <a:ea typeface="+mn-ea"/>
              <a:cs typeface="+mn-cs"/>
            </a:rPr>
            <a:t>】</a:t>
          </a:r>
        </a:p>
        <a:p>
          <a:r>
            <a:rPr kumimoji="1" lang="en-US" altLang="ja-JP" sz="2000" b="1">
              <a:solidFill>
                <a:srgbClr val="FF0000"/>
              </a:solidFill>
              <a:effectLst/>
              <a:latin typeface="+mn-lt"/>
              <a:ea typeface="+mn-ea"/>
              <a:cs typeface="+mn-cs"/>
            </a:rPr>
            <a:t>※</a:t>
          </a:r>
          <a:r>
            <a:rPr kumimoji="1" lang="ja-JP" altLang="en-US" sz="2000" b="1">
              <a:solidFill>
                <a:srgbClr val="FF0000"/>
              </a:solidFill>
              <a:effectLst/>
              <a:latin typeface="+mn-lt"/>
              <a:ea typeface="+mn-ea"/>
              <a:cs typeface="+mn-cs"/>
            </a:rPr>
            <a:t>　被扶養配偶者に</a:t>
          </a:r>
          <a:r>
            <a:rPr kumimoji="1" lang="ja-JP" altLang="en-US" sz="2000" b="1" strike="noStrike" baseline="0">
              <a:solidFill>
                <a:srgbClr val="FF0000"/>
              </a:solidFill>
              <a:effectLst/>
              <a:latin typeface="+mn-lt"/>
              <a:ea typeface="+mn-ea"/>
              <a:cs typeface="+mn-cs"/>
            </a:rPr>
            <a:t>かか</a:t>
          </a:r>
          <a:r>
            <a:rPr kumimoji="1" lang="ja-JP" altLang="en-US" sz="2000" b="1">
              <a:solidFill>
                <a:srgbClr val="FF0000"/>
              </a:solidFill>
              <a:effectLst/>
              <a:latin typeface="+mn-lt"/>
              <a:ea typeface="+mn-ea"/>
              <a:cs typeface="+mn-cs"/>
            </a:rPr>
            <a:t>る認定、取消等の場合は、必ず「被扶養者①」に必要事項を入力願います。</a:t>
          </a:r>
          <a:endParaRPr kumimoji="1" lang="en-US" altLang="ja-JP" sz="2000" b="1">
            <a:solidFill>
              <a:srgbClr val="FF0000"/>
            </a:solidFill>
            <a:effectLst/>
            <a:latin typeface="+mn-lt"/>
            <a:ea typeface="+mn-ea"/>
            <a:cs typeface="+mn-cs"/>
          </a:endParaRPr>
        </a:p>
        <a:p>
          <a:endParaRPr kumimoji="1" lang="en-US" altLang="ja-JP" sz="2000" b="1">
            <a:solidFill>
              <a:srgbClr val="FF0000"/>
            </a:solidFill>
            <a:effectLst/>
            <a:latin typeface="+mn-lt"/>
            <a:ea typeface="+mn-ea"/>
            <a:cs typeface="+mn-cs"/>
          </a:endParaRPr>
        </a:p>
        <a:p>
          <a:r>
            <a:rPr kumimoji="1" lang="en-US" altLang="ja-JP" sz="2000" b="1">
              <a:solidFill>
                <a:srgbClr val="FF0000"/>
              </a:solidFill>
              <a:effectLst/>
              <a:latin typeface="+mn-lt"/>
              <a:ea typeface="+mn-ea"/>
              <a:cs typeface="+mn-cs"/>
            </a:rPr>
            <a:t>【</a:t>
          </a:r>
          <a:r>
            <a:rPr kumimoji="1" lang="ja-JP" altLang="en-US" sz="2000" b="1">
              <a:solidFill>
                <a:srgbClr val="FF0000"/>
              </a:solidFill>
              <a:effectLst/>
              <a:latin typeface="+mn-lt"/>
              <a:ea typeface="+mn-ea"/>
              <a:cs typeface="+mn-cs"/>
            </a:rPr>
            <a:t>事実発生年月日</a:t>
          </a:r>
          <a:r>
            <a:rPr kumimoji="1" lang="en-US" altLang="ja-JP" sz="2000" b="1">
              <a:solidFill>
                <a:srgbClr val="FF0000"/>
              </a:solidFill>
              <a:effectLst/>
              <a:latin typeface="+mn-lt"/>
              <a:ea typeface="+mn-ea"/>
              <a:cs typeface="+mn-cs"/>
            </a:rPr>
            <a:t>】</a:t>
          </a:r>
        </a:p>
        <a:p>
          <a:r>
            <a:rPr kumimoji="1" lang="ja-JP" altLang="ja-JP" sz="2000" b="1">
              <a:solidFill>
                <a:srgbClr val="FF0000"/>
              </a:solidFill>
              <a:effectLst/>
              <a:latin typeface="+mn-lt"/>
              <a:ea typeface="+mn-ea"/>
              <a:cs typeface="+mn-cs"/>
            </a:rPr>
            <a:t>・事実発生年月日は被扶養者の認定日や取消日になります。</a:t>
          </a:r>
          <a:r>
            <a:rPr kumimoji="1" lang="ja-JP" altLang="ja-JP" sz="2000" b="1" u="sng">
              <a:solidFill>
                <a:srgbClr val="FF0000"/>
              </a:solidFill>
              <a:effectLst/>
              <a:latin typeface="+mn-lt"/>
              <a:ea typeface="+mn-ea"/>
              <a:cs typeface="+mn-cs"/>
            </a:rPr>
            <a:t>実際の事実発生日と異なる</a:t>
          </a:r>
          <a:r>
            <a:rPr kumimoji="1" lang="ja-JP" altLang="en-US" sz="2000" b="1" u="sng">
              <a:solidFill>
                <a:srgbClr val="FF0000"/>
              </a:solidFill>
              <a:effectLst/>
              <a:latin typeface="+mn-lt"/>
              <a:ea typeface="+mn-ea"/>
              <a:cs typeface="+mn-cs"/>
            </a:rPr>
            <a:t>場合がありますの</a:t>
          </a:r>
          <a:r>
            <a:rPr kumimoji="1" lang="ja-JP" altLang="ja-JP" sz="2000" b="1">
              <a:solidFill>
                <a:srgbClr val="FF0000"/>
              </a:solidFill>
              <a:effectLst/>
              <a:latin typeface="+mn-lt"/>
              <a:ea typeface="+mn-ea"/>
              <a:cs typeface="+mn-cs"/>
            </a:rPr>
            <a:t>でご注意願います。</a:t>
          </a:r>
          <a:endParaRPr kumimoji="1" lang="en-US" altLang="ja-JP" sz="2000" b="1">
            <a:solidFill>
              <a:srgbClr val="FF0000"/>
            </a:solidFill>
            <a:effectLst/>
            <a:latin typeface="+mn-lt"/>
            <a:ea typeface="+mn-ea"/>
            <a:cs typeface="+mn-cs"/>
          </a:endParaRPr>
        </a:p>
        <a:p>
          <a:r>
            <a:rPr kumimoji="1" lang="ja-JP" altLang="ja-JP" sz="2000" b="1">
              <a:solidFill>
                <a:srgbClr val="FF0000"/>
              </a:solidFill>
              <a:effectLst/>
              <a:latin typeface="+mn-lt"/>
              <a:ea typeface="+mn-ea"/>
              <a:cs typeface="+mn-cs"/>
            </a:rPr>
            <a:t>（例）</a:t>
          </a:r>
          <a:endParaRPr kumimoji="1" lang="en-US" altLang="ja-JP" sz="2000" b="1">
            <a:solidFill>
              <a:srgbClr val="FF0000"/>
            </a:solidFill>
            <a:effectLst/>
            <a:latin typeface="+mn-lt"/>
            <a:ea typeface="+mn-ea"/>
            <a:cs typeface="+mn-cs"/>
          </a:endParaRPr>
        </a:p>
        <a:p>
          <a:r>
            <a:rPr kumimoji="1" lang="ja-JP" altLang="en-US" sz="2000" b="1">
              <a:solidFill>
                <a:srgbClr val="FF0000"/>
              </a:solidFill>
              <a:effectLst/>
              <a:latin typeface="+mn-lt"/>
              <a:ea typeface="+mn-ea"/>
              <a:cs typeface="+mn-cs"/>
            </a:rPr>
            <a:t>　</a:t>
          </a:r>
          <a:r>
            <a:rPr kumimoji="1" lang="en-US" altLang="ja-JP" sz="2000" b="1">
              <a:solidFill>
                <a:srgbClr val="FF0000"/>
              </a:solidFill>
              <a:effectLst/>
              <a:latin typeface="+mn-lt"/>
              <a:ea typeface="+mn-ea"/>
              <a:cs typeface="+mn-cs"/>
            </a:rPr>
            <a:t>【</a:t>
          </a:r>
          <a:r>
            <a:rPr kumimoji="1" lang="ja-JP" altLang="en-US" sz="2000" b="1">
              <a:solidFill>
                <a:srgbClr val="FF0000"/>
              </a:solidFill>
              <a:effectLst/>
              <a:latin typeface="+mn-lt"/>
              <a:ea typeface="+mn-ea"/>
              <a:cs typeface="+mn-cs"/>
            </a:rPr>
            <a:t>認定</a:t>
          </a:r>
          <a:r>
            <a:rPr kumimoji="1" lang="en-US" altLang="ja-JP" sz="2000" b="1">
              <a:solidFill>
                <a:srgbClr val="FF0000"/>
              </a:solidFill>
              <a:effectLst/>
              <a:latin typeface="+mn-lt"/>
              <a:ea typeface="+mn-ea"/>
              <a:cs typeface="+mn-cs"/>
            </a:rPr>
            <a:t>】</a:t>
          </a:r>
          <a:r>
            <a:rPr kumimoji="1" lang="ja-JP" altLang="en-US" sz="2000" b="1">
              <a:solidFill>
                <a:srgbClr val="FF0000"/>
              </a:solidFill>
              <a:effectLst/>
              <a:latin typeface="+mn-lt"/>
              <a:ea typeface="+mn-ea"/>
              <a:cs typeface="+mn-cs"/>
            </a:rPr>
            <a:t>　　　　　　　　　　　　　　　　　　</a:t>
          </a:r>
          <a:r>
            <a:rPr kumimoji="1" lang="en-US" altLang="ja-JP" sz="2000" b="1">
              <a:solidFill>
                <a:srgbClr val="FF0000"/>
              </a:solidFill>
              <a:effectLst/>
              <a:latin typeface="+mn-lt"/>
              <a:ea typeface="+mn-ea"/>
              <a:cs typeface="+mn-cs"/>
            </a:rPr>
            <a:t>【</a:t>
          </a:r>
          <a:r>
            <a:rPr kumimoji="1" lang="ja-JP" altLang="en-US" sz="2000" b="1">
              <a:solidFill>
                <a:srgbClr val="FF0000"/>
              </a:solidFill>
              <a:effectLst/>
              <a:latin typeface="+mn-lt"/>
              <a:ea typeface="+mn-ea"/>
              <a:cs typeface="+mn-cs"/>
            </a:rPr>
            <a:t>取消</a:t>
          </a:r>
          <a:r>
            <a:rPr kumimoji="1" lang="en-US" altLang="ja-JP" sz="2000" b="1">
              <a:solidFill>
                <a:srgbClr val="FF0000"/>
              </a:solidFill>
              <a:effectLst/>
              <a:latin typeface="+mn-lt"/>
              <a:ea typeface="+mn-ea"/>
              <a:cs typeface="+mn-cs"/>
            </a:rPr>
            <a:t>】</a:t>
          </a:r>
        </a:p>
        <a:p>
          <a:r>
            <a:rPr kumimoji="1" lang="ja-JP" altLang="en-US" sz="2000" b="1">
              <a:solidFill>
                <a:srgbClr val="FF0000"/>
              </a:solidFill>
              <a:effectLst/>
              <a:latin typeface="+mn-lt"/>
              <a:ea typeface="+mn-ea"/>
              <a:cs typeface="+mn-cs"/>
            </a:rPr>
            <a:t>　　・離職　　　　　　　離職日の翌日　　　　　　・死亡　死亡日の翌日</a:t>
          </a:r>
          <a:endParaRPr kumimoji="1" lang="en-US" altLang="ja-JP" sz="2000" b="1">
            <a:solidFill>
              <a:srgbClr val="FF0000"/>
            </a:solidFill>
            <a:effectLst/>
            <a:latin typeface="+mn-lt"/>
            <a:ea typeface="+mn-ea"/>
            <a:cs typeface="+mn-cs"/>
          </a:endParaRPr>
        </a:p>
        <a:p>
          <a:r>
            <a:rPr kumimoji="1" lang="ja-JP" altLang="en-US" sz="2000" b="1">
              <a:solidFill>
                <a:srgbClr val="FF0000"/>
              </a:solidFill>
              <a:effectLst/>
              <a:latin typeface="+mn-lt"/>
              <a:ea typeface="+mn-ea"/>
              <a:cs typeface="+mn-cs"/>
            </a:rPr>
            <a:t>　　・雇用保険受給満了　終了日の翌日　　　　　　・離婚　離婚日の翌日</a:t>
          </a:r>
          <a:endParaRPr kumimoji="1" lang="en-US" altLang="ja-JP" sz="2000" b="1">
            <a:solidFill>
              <a:srgbClr val="FF0000"/>
            </a:solidFill>
            <a:effectLst/>
            <a:latin typeface="+mn-lt"/>
            <a:ea typeface="+mn-ea"/>
            <a:cs typeface="+mn-cs"/>
          </a:endParaRPr>
        </a:p>
        <a:p>
          <a:r>
            <a:rPr kumimoji="1" lang="ja-JP" altLang="en-US" sz="2000" b="1">
              <a:solidFill>
                <a:srgbClr val="FF0000"/>
              </a:solidFill>
              <a:effectLst/>
              <a:latin typeface="+mn-lt"/>
              <a:ea typeface="+mn-ea"/>
              <a:cs typeface="+mn-cs"/>
            </a:rPr>
            <a:t>　　　　　　　　　　　　　　　　　　　　　　　　</a:t>
          </a:r>
          <a:endParaRPr lang="ja-JP" altLang="ja-JP" sz="2000" strike="dblStrike" baseline="0">
            <a:solidFill>
              <a:srgbClr val="00B050"/>
            </a:solidFill>
            <a:effectLst/>
          </a:endParaRPr>
        </a:p>
        <a:p>
          <a:r>
            <a:rPr kumimoji="1" lang="ja-JP" altLang="ja-JP" sz="2000" b="1">
              <a:solidFill>
                <a:srgbClr val="FF0000"/>
              </a:solidFill>
              <a:effectLst/>
              <a:latin typeface="+mn-lt"/>
              <a:ea typeface="+mn-ea"/>
              <a:cs typeface="+mn-cs"/>
            </a:rPr>
            <a:t>　　</a:t>
          </a:r>
          <a:r>
            <a:rPr kumimoji="1" lang="en-US" altLang="ja-JP" sz="2000" b="1">
              <a:solidFill>
                <a:srgbClr val="FF0000"/>
              </a:solidFill>
              <a:effectLst/>
              <a:latin typeface="+mn-lt"/>
              <a:ea typeface="+mn-ea"/>
              <a:cs typeface="+mn-cs"/>
            </a:rPr>
            <a:t>【</a:t>
          </a:r>
          <a:r>
            <a:rPr kumimoji="1" lang="ja-JP" altLang="en-US" sz="2000" b="1">
              <a:solidFill>
                <a:srgbClr val="FF0000"/>
              </a:solidFill>
              <a:effectLst/>
              <a:latin typeface="+mn-lt"/>
              <a:ea typeface="+mn-ea"/>
              <a:cs typeface="+mn-cs"/>
            </a:rPr>
            <a:t>資格喪失証明書</a:t>
          </a:r>
          <a:r>
            <a:rPr kumimoji="1" lang="en-US" altLang="ja-JP" sz="2000" b="1">
              <a:solidFill>
                <a:srgbClr val="FF0000"/>
              </a:solidFill>
              <a:effectLst/>
              <a:latin typeface="+mn-lt"/>
              <a:ea typeface="+mn-ea"/>
              <a:cs typeface="+mn-cs"/>
            </a:rPr>
            <a:t>】</a:t>
          </a:r>
          <a:r>
            <a:rPr kumimoji="1" lang="ja-JP" altLang="en-US" sz="2000" b="1">
              <a:solidFill>
                <a:srgbClr val="FF0000"/>
              </a:solidFill>
              <a:effectLst/>
              <a:latin typeface="+mn-lt"/>
              <a:ea typeface="+mn-ea"/>
              <a:cs typeface="+mn-cs"/>
            </a:rPr>
            <a:t>　　　　　　　　　　　　　</a:t>
          </a:r>
          <a:endParaRPr lang="ja-JP" altLang="ja-JP" sz="2000">
            <a:solidFill>
              <a:srgbClr val="FF0000"/>
            </a:solidFill>
            <a:effectLst/>
          </a:endParaRPr>
        </a:p>
        <a:p>
          <a:pPr eaLnBrk="1" fontAlgn="auto" latinLnBrk="0" hangingPunct="1"/>
          <a:r>
            <a:rPr kumimoji="1" lang="ja-JP" altLang="ja-JP" sz="2000" b="1">
              <a:solidFill>
                <a:srgbClr val="FF0000"/>
              </a:solidFill>
              <a:effectLst/>
              <a:latin typeface="+mn-lt"/>
              <a:ea typeface="+mn-ea"/>
              <a:cs typeface="+mn-cs"/>
            </a:rPr>
            <a:t>・</a:t>
          </a:r>
          <a:r>
            <a:rPr kumimoji="1" lang="ja-JP" altLang="en-US" sz="2000" b="1">
              <a:solidFill>
                <a:srgbClr val="FF0000"/>
              </a:solidFill>
              <a:effectLst/>
              <a:latin typeface="+mn-lt"/>
              <a:ea typeface="+mn-ea"/>
              <a:cs typeface="+mn-cs"/>
            </a:rPr>
            <a:t>「</a:t>
          </a:r>
          <a:r>
            <a:rPr kumimoji="1" lang="ja-JP" altLang="ja-JP" sz="2000" b="1">
              <a:solidFill>
                <a:srgbClr val="FF0000"/>
              </a:solidFill>
              <a:effectLst/>
              <a:latin typeface="+mn-lt"/>
              <a:ea typeface="+mn-ea"/>
              <a:cs typeface="+mn-cs"/>
            </a:rPr>
            <a:t>資格喪失証明書</a:t>
          </a:r>
          <a:r>
            <a:rPr kumimoji="1" lang="ja-JP" altLang="en-US" sz="2000" b="1">
              <a:solidFill>
                <a:srgbClr val="FF0000"/>
              </a:solidFill>
              <a:effectLst/>
              <a:latin typeface="+mn-lt"/>
              <a:ea typeface="+mn-ea"/>
              <a:cs typeface="+mn-cs"/>
            </a:rPr>
            <a:t>」</a:t>
          </a:r>
          <a:r>
            <a:rPr kumimoji="1" lang="ja-JP" altLang="ja-JP" sz="2000" b="1">
              <a:solidFill>
                <a:srgbClr val="FF0000"/>
              </a:solidFill>
              <a:effectLst/>
              <a:latin typeface="+mn-lt"/>
              <a:ea typeface="+mn-ea"/>
              <a:cs typeface="+mn-cs"/>
            </a:rPr>
            <a:t>は国民健康</a:t>
          </a:r>
          <a:r>
            <a:rPr kumimoji="1" lang="ja-JP" altLang="en-US" sz="2000" b="1">
              <a:solidFill>
                <a:srgbClr val="FF0000"/>
              </a:solidFill>
              <a:effectLst/>
              <a:latin typeface="+mn-lt"/>
              <a:ea typeface="+mn-ea"/>
              <a:cs typeface="+mn-cs"/>
            </a:rPr>
            <a:t>保険や国民年金</a:t>
          </a:r>
          <a:r>
            <a:rPr kumimoji="1" lang="ja-JP" altLang="ja-JP" sz="2000" b="1">
              <a:solidFill>
                <a:srgbClr val="FF0000"/>
              </a:solidFill>
              <a:effectLst/>
              <a:latin typeface="+mn-lt"/>
              <a:ea typeface="+mn-ea"/>
              <a:cs typeface="+mn-cs"/>
            </a:rPr>
            <a:t>加入時に市区町村に</a:t>
          </a:r>
          <a:r>
            <a:rPr kumimoji="1" lang="ja-JP" altLang="en-US" sz="2000" b="1">
              <a:solidFill>
                <a:srgbClr val="FF0000"/>
              </a:solidFill>
              <a:effectLst/>
              <a:latin typeface="+mn-lt"/>
              <a:ea typeface="+mn-ea"/>
              <a:cs typeface="+mn-cs"/>
            </a:rPr>
            <a:t>申請</a:t>
          </a:r>
          <a:r>
            <a:rPr kumimoji="1" lang="ja-JP" altLang="ja-JP" sz="2000" b="1">
              <a:solidFill>
                <a:srgbClr val="FF0000"/>
              </a:solidFill>
              <a:effectLst/>
              <a:latin typeface="+mn-lt"/>
              <a:ea typeface="+mn-ea"/>
              <a:cs typeface="+mn-cs"/>
            </a:rPr>
            <a:t>する</a:t>
          </a:r>
          <a:r>
            <a:rPr kumimoji="1" lang="ja-JP" altLang="en-US" sz="2000" b="1">
              <a:solidFill>
                <a:srgbClr val="FF0000"/>
              </a:solidFill>
              <a:effectLst/>
              <a:latin typeface="+mn-lt"/>
              <a:ea typeface="+mn-ea"/>
              <a:cs typeface="+mn-cs"/>
            </a:rPr>
            <a:t>際に</a:t>
          </a:r>
          <a:r>
            <a:rPr kumimoji="1" lang="ja-JP" altLang="ja-JP" sz="2000" b="1">
              <a:solidFill>
                <a:srgbClr val="FF0000"/>
              </a:solidFill>
              <a:effectLst/>
              <a:latin typeface="+mn-lt"/>
              <a:ea typeface="+mn-ea"/>
              <a:cs typeface="+mn-cs"/>
            </a:rPr>
            <a:t>必要</a:t>
          </a:r>
          <a:r>
            <a:rPr kumimoji="1" lang="ja-JP" altLang="en-US" sz="2000" b="1">
              <a:solidFill>
                <a:srgbClr val="FF0000"/>
              </a:solidFill>
              <a:effectLst/>
              <a:latin typeface="+mn-lt"/>
              <a:ea typeface="+mn-ea"/>
              <a:cs typeface="+mn-cs"/>
            </a:rPr>
            <a:t>となるもの</a:t>
          </a:r>
          <a:r>
            <a:rPr kumimoji="1" lang="ja-JP" altLang="ja-JP" sz="2000" b="1">
              <a:solidFill>
                <a:srgbClr val="FF0000"/>
              </a:solidFill>
              <a:effectLst/>
              <a:latin typeface="+mn-lt"/>
              <a:ea typeface="+mn-ea"/>
              <a:cs typeface="+mn-cs"/>
            </a:rPr>
            <a:t>です。</a:t>
          </a:r>
          <a:endParaRPr kumimoji="1" lang="en-US" altLang="ja-JP" sz="2000" b="1">
            <a:solidFill>
              <a:srgbClr val="FF0000"/>
            </a:solidFill>
            <a:effectLst/>
            <a:latin typeface="+mn-lt"/>
            <a:ea typeface="+mn-ea"/>
            <a:cs typeface="+mn-cs"/>
          </a:endParaRPr>
        </a:p>
        <a:p>
          <a:pPr eaLnBrk="1" fontAlgn="auto" latinLnBrk="0" hangingPunct="1"/>
          <a:r>
            <a:rPr kumimoji="1" lang="ja-JP" altLang="ja-JP" sz="2000" b="1">
              <a:solidFill>
                <a:srgbClr val="FF0000"/>
              </a:solidFill>
              <a:effectLst/>
              <a:latin typeface="+mn-lt"/>
              <a:ea typeface="+mn-ea"/>
              <a:cs typeface="+mn-cs"/>
            </a:rPr>
            <a:t>ほとんどの場合、新たな職場に提出する必要は</a:t>
          </a:r>
          <a:r>
            <a:rPr kumimoji="1" lang="ja-JP" altLang="en-US" sz="2000" b="1">
              <a:solidFill>
                <a:srgbClr val="FF0000"/>
              </a:solidFill>
              <a:effectLst/>
              <a:latin typeface="+mn-lt"/>
              <a:ea typeface="+mn-ea"/>
              <a:cs typeface="+mn-cs"/>
            </a:rPr>
            <a:t>ありません</a:t>
          </a:r>
          <a:r>
            <a:rPr kumimoji="1" lang="ja-JP" altLang="ja-JP" sz="2000" b="1">
              <a:solidFill>
                <a:srgbClr val="FF0000"/>
              </a:solidFill>
              <a:effectLst/>
              <a:latin typeface="+mn-lt"/>
              <a:ea typeface="+mn-ea"/>
              <a:cs typeface="+mn-cs"/>
            </a:rPr>
            <a:t>ので、就職取消で「有」の場合はご確認願います。</a:t>
          </a:r>
          <a:endParaRPr lang="ja-JP" altLang="ja-JP" sz="2000">
            <a:solidFill>
              <a:srgbClr val="FF0000"/>
            </a:solidFill>
            <a:effectLst/>
          </a:endParaRPr>
        </a:p>
      </xdr:txBody>
    </xdr:sp>
    <xdr:clientData/>
  </xdr:twoCellAnchor>
  <xdr:twoCellAnchor>
    <xdr:from>
      <xdr:col>57</xdr:col>
      <xdr:colOff>26194</xdr:colOff>
      <xdr:row>105</xdr:row>
      <xdr:rowOff>92869</xdr:rowOff>
    </xdr:from>
    <xdr:to>
      <xdr:col>75</xdr:col>
      <xdr:colOff>183356</xdr:colOff>
      <xdr:row>109</xdr:row>
      <xdr:rowOff>209550</xdr:rowOff>
    </xdr:to>
    <xdr:sp macro="" textlink="">
      <xdr:nvSpPr>
        <xdr:cNvPr id="23" name="吹き出し: 角を丸めた四角形 22">
          <a:extLst>
            <a:ext uri="{FF2B5EF4-FFF2-40B4-BE49-F238E27FC236}">
              <a16:creationId xmlns:a16="http://schemas.microsoft.com/office/drawing/2014/main" id="{00000000-0008-0000-0100-000017000000}"/>
            </a:ext>
          </a:extLst>
        </xdr:cNvPr>
        <xdr:cNvSpPr/>
      </xdr:nvSpPr>
      <xdr:spPr>
        <a:xfrm>
          <a:off x="9093994" y="24838819"/>
          <a:ext cx="12501562" cy="1069181"/>
        </a:xfrm>
        <a:custGeom>
          <a:avLst/>
          <a:gdLst>
            <a:gd name="connsiteX0" fmla="*/ 0 w 12801600"/>
            <a:gd name="connsiteY0" fmla="*/ 339732 h 2038350"/>
            <a:gd name="connsiteX1" fmla="*/ 339732 w 12801600"/>
            <a:gd name="connsiteY1" fmla="*/ 0 h 2038350"/>
            <a:gd name="connsiteX2" fmla="*/ 2133600 w 12801600"/>
            <a:gd name="connsiteY2" fmla="*/ 0 h 2038350"/>
            <a:gd name="connsiteX3" fmla="*/ 2133600 w 12801600"/>
            <a:gd name="connsiteY3" fmla="*/ 0 h 2038350"/>
            <a:gd name="connsiteX4" fmla="*/ 5334000 w 12801600"/>
            <a:gd name="connsiteY4" fmla="*/ 0 h 2038350"/>
            <a:gd name="connsiteX5" fmla="*/ 12461868 w 12801600"/>
            <a:gd name="connsiteY5" fmla="*/ 0 h 2038350"/>
            <a:gd name="connsiteX6" fmla="*/ 12801600 w 12801600"/>
            <a:gd name="connsiteY6" fmla="*/ 339732 h 2038350"/>
            <a:gd name="connsiteX7" fmla="*/ 12801600 w 12801600"/>
            <a:gd name="connsiteY7" fmla="*/ 339725 h 2038350"/>
            <a:gd name="connsiteX8" fmla="*/ 12801600 w 12801600"/>
            <a:gd name="connsiteY8" fmla="*/ 339725 h 2038350"/>
            <a:gd name="connsiteX9" fmla="*/ 12801600 w 12801600"/>
            <a:gd name="connsiteY9" fmla="*/ 849313 h 2038350"/>
            <a:gd name="connsiteX10" fmla="*/ 12801600 w 12801600"/>
            <a:gd name="connsiteY10" fmla="*/ 1698618 h 2038350"/>
            <a:gd name="connsiteX11" fmla="*/ 12461868 w 12801600"/>
            <a:gd name="connsiteY11" fmla="*/ 2038350 h 2038350"/>
            <a:gd name="connsiteX12" fmla="*/ 5334000 w 12801600"/>
            <a:gd name="connsiteY12" fmla="*/ 2038350 h 2038350"/>
            <a:gd name="connsiteX13" fmla="*/ 2133600 w 12801600"/>
            <a:gd name="connsiteY13" fmla="*/ 2038350 h 2038350"/>
            <a:gd name="connsiteX14" fmla="*/ 2133600 w 12801600"/>
            <a:gd name="connsiteY14" fmla="*/ 2038350 h 2038350"/>
            <a:gd name="connsiteX15" fmla="*/ 339732 w 12801600"/>
            <a:gd name="connsiteY15" fmla="*/ 2038350 h 2038350"/>
            <a:gd name="connsiteX16" fmla="*/ 0 w 12801600"/>
            <a:gd name="connsiteY16" fmla="*/ 1698618 h 2038350"/>
            <a:gd name="connsiteX17" fmla="*/ 0 w 12801600"/>
            <a:gd name="connsiteY17" fmla="*/ 849313 h 2038350"/>
            <a:gd name="connsiteX18" fmla="*/ -1579589 w 12801600"/>
            <a:gd name="connsiteY18" fmla="*/ 157605 h 2038350"/>
            <a:gd name="connsiteX19" fmla="*/ 0 w 12801600"/>
            <a:gd name="connsiteY19" fmla="*/ 339725 h 2038350"/>
            <a:gd name="connsiteX20" fmla="*/ 0 w 12801600"/>
            <a:gd name="connsiteY20" fmla="*/ 339732 h 2038350"/>
            <a:gd name="connsiteX0" fmla="*/ 0 w 12801600"/>
            <a:gd name="connsiteY0" fmla="*/ 339732 h 2038350"/>
            <a:gd name="connsiteX1" fmla="*/ 339732 w 12801600"/>
            <a:gd name="connsiteY1" fmla="*/ 0 h 2038350"/>
            <a:gd name="connsiteX2" fmla="*/ 2133600 w 12801600"/>
            <a:gd name="connsiteY2" fmla="*/ 0 h 2038350"/>
            <a:gd name="connsiteX3" fmla="*/ 2133600 w 12801600"/>
            <a:gd name="connsiteY3" fmla="*/ 0 h 2038350"/>
            <a:gd name="connsiteX4" fmla="*/ 5334000 w 12801600"/>
            <a:gd name="connsiteY4" fmla="*/ 0 h 2038350"/>
            <a:gd name="connsiteX5" fmla="*/ 12461868 w 12801600"/>
            <a:gd name="connsiteY5" fmla="*/ 0 h 2038350"/>
            <a:gd name="connsiteX6" fmla="*/ 12801600 w 12801600"/>
            <a:gd name="connsiteY6" fmla="*/ 339732 h 2038350"/>
            <a:gd name="connsiteX7" fmla="*/ 12801600 w 12801600"/>
            <a:gd name="connsiteY7" fmla="*/ 339725 h 2038350"/>
            <a:gd name="connsiteX8" fmla="*/ 12801600 w 12801600"/>
            <a:gd name="connsiteY8" fmla="*/ 339725 h 2038350"/>
            <a:gd name="connsiteX9" fmla="*/ 12801600 w 12801600"/>
            <a:gd name="connsiteY9" fmla="*/ 849313 h 2038350"/>
            <a:gd name="connsiteX10" fmla="*/ 12801600 w 12801600"/>
            <a:gd name="connsiteY10" fmla="*/ 1698618 h 2038350"/>
            <a:gd name="connsiteX11" fmla="*/ 12461868 w 12801600"/>
            <a:gd name="connsiteY11" fmla="*/ 2038350 h 2038350"/>
            <a:gd name="connsiteX12" fmla="*/ 5334000 w 12801600"/>
            <a:gd name="connsiteY12" fmla="*/ 2038350 h 2038350"/>
            <a:gd name="connsiteX13" fmla="*/ 2133600 w 12801600"/>
            <a:gd name="connsiteY13" fmla="*/ 2038350 h 2038350"/>
            <a:gd name="connsiteX14" fmla="*/ 2133600 w 12801600"/>
            <a:gd name="connsiteY14" fmla="*/ 2038350 h 2038350"/>
            <a:gd name="connsiteX15" fmla="*/ 339732 w 12801600"/>
            <a:gd name="connsiteY15" fmla="*/ 2038350 h 2038350"/>
            <a:gd name="connsiteX16" fmla="*/ 0 w 12801600"/>
            <a:gd name="connsiteY16" fmla="*/ 1698618 h 2038350"/>
            <a:gd name="connsiteX17" fmla="*/ 0 w 12801600"/>
            <a:gd name="connsiteY17" fmla="*/ 849313 h 2038350"/>
            <a:gd name="connsiteX18" fmla="*/ 0 w 12801600"/>
            <a:gd name="connsiteY18" fmla="*/ 339725 h 2038350"/>
            <a:gd name="connsiteX19" fmla="*/ 0 w 12801600"/>
            <a:gd name="connsiteY19" fmla="*/ 339732 h 20383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12801600" h="2038350">
              <a:moveTo>
                <a:pt x="0" y="339732"/>
              </a:moveTo>
              <a:cubicBezTo>
                <a:pt x="0" y="152103"/>
                <a:pt x="152103" y="0"/>
                <a:pt x="339732" y="0"/>
              </a:cubicBezTo>
              <a:lnTo>
                <a:pt x="2133600" y="0"/>
              </a:lnTo>
              <a:lnTo>
                <a:pt x="2133600" y="0"/>
              </a:lnTo>
              <a:lnTo>
                <a:pt x="5334000" y="0"/>
              </a:lnTo>
              <a:lnTo>
                <a:pt x="12461868" y="0"/>
              </a:lnTo>
              <a:cubicBezTo>
                <a:pt x="12649497" y="0"/>
                <a:pt x="12801600" y="152103"/>
                <a:pt x="12801600" y="339732"/>
              </a:cubicBezTo>
              <a:lnTo>
                <a:pt x="12801600" y="339725"/>
              </a:lnTo>
              <a:lnTo>
                <a:pt x="12801600" y="339725"/>
              </a:lnTo>
              <a:lnTo>
                <a:pt x="12801600" y="849313"/>
              </a:lnTo>
              <a:lnTo>
                <a:pt x="12801600" y="1698618"/>
              </a:lnTo>
              <a:cubicBezTo>
                <a:pt x="12801600" y="1886247"/>
                <a:pt x="12649497" y="2038350"/>
                <a:pt x="12461868" y="2038350"/>
              </a:cubicBezTo>
              <a:lnTo>
                <a:pt x="5334000" y="2038350"/>
              </a:lnTo>
              <a:lnTo>
                <a:pt x="2133600" y="2038350"/>
              </a:lnTo>
              <a:lnTo>
                <a:pt x="2133600" y="2038350"/>
              </a:lnTo>
              <a:lnTo>
                <a:pt x="339732" y="2038350"/>
              </a:lnTo>
              <a:cubicBezTo>
                <a:pt x="152103" y="2038350"/>
                <a:pt x="0" y="1886247"/>
                <a:pt x="0" y="1698618"/>
              </a:cubicBezTo>
              <a:lnTo>
                <a:pt x="0" y="849313"/>
              </a:lnTo>
              <a:lnTo>
                <a:pt x="0" y="339725"/>
              </a:lnTo>
              <a:lnTo>
                <a:pt x="0" y="339732"/>
              </a:lnTo>
              <a:close/>
            </a:path>
          </a:pathLst>
        </a:custGeom>
        <a:solidFill>
          <a:schemeClr val="bg1"/>
        </a:solidFill>
        <a:ln w="19050">
          <a:solidFill>
            <a:srgbClr val="1224A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1" u="sng">
              <a:solidFill>
                <a:schemeClr val="lt1"/>
              </a:solidFill>
              <a:effectLst/>
              <a:latin typeface="+mn-lt"/>
              <a:ea typeface="+mn-ea"/>
              <a:cs typeface="+mn-cs"/>
            </a:rPr>
            <a:t>　</a:t>
          </a:r>
          <a:r>
            <a:rPr kumimoji="1" lang="ja-JP" altLang="ja-JP" sz="1100" b="1" u="sng">
              <a:solidFill>
                <a:schemeClr val="lt1"/>
              </a:solidFill>
              <a:effectLst/>
              <a:latin typeface="+mn-lt"/>
              <a:ea typeface="+mn-ea"/>
              <a:cs typeface="+mn-cs"/>
            </a:rPr>
            <a:t>・</a:t>
          </a:r>
          <a:r>
            <a:rPr kumimoji="1" lang="en-US" altLang="ja-JP" sz="1800" b="1" u="sng">
              <a:solidFill>
                <a:srgbClr val="FF0000"/>
              </a:solidFill>
              <a:effectLst/>
              <a:latin typeface="+mn-lt"/>
              <a:ea typeface="+mn-ea"/>
              <a:cs typeface="+mn-cs"/>
            </a:rPr>
            <a:t>【</a:t>
          </a:r>
          <a:r>
            <a:rPr kumimoji="1" lang="ja-JP" altLang="en-US" sz="1800" b="1" u="sng">
              <a:solidFill>
                <a:srgbClr val="FF0000"/>
              </a:solidFill>
              <a:effectLst/>
              <a:latin typeface="+mn-lt"/>
              <a:ea typeface="+mn-ea"/>
              <a:cs typeface="+mn-cs"/>
            </a:rPr>
            <a:t>被扶養者②</a:t>
          </a:r>
          <a:r>
            <a:rPr kumimoji="1" lang="en-US" altLang="ja-JP" sz="1800" b="1" u="sng">
              <a:solidFill>
                <a:srgbClr val="FF0000"/>
              </a:solidFill>
              <a:effectLst/>
              <a:latin typeface="+mn-lt"/>
              <a:ea typeface="+mn-ea"/>
              <a:cs typeface="+mn-cs"/>
            </a:rPr>
            <a:t>】</a:t>
          </a:r>
        </a:p>
        <a:p>
          <a:pPr eaLnBrk="1" fontAlgn="auto" latinLnBrk="0" hangingPunct="1"/>
          <a:r>
            <a:rPr kumimoji="1" lang="ja-JP" altLang="ja-JP" sz="1800" b="1" u="sng" baseline="0">
              <a:solidFill>
                <a:srgbClr val="FF0000"/>
              </a:solidFill>
              <a:effectLst/>
              <a:uFill>
                <a:solidFill>
                  <a:srgbClr val="FF0000"/>
                </a:solidFill>
              </a:uFill>
              <a:latin typeface="+mn-lt"/>
              <a:ea typeface="+mn-ea"/>
              <a:cs typeface="+mn-cs"/>
            </a:rPr>
            <a:t>被扶養配偶者</a:t>
          </a:r>
          <a:r>
            <a:rPr kumimoji="1" lang="ja-JP" altLang="ja-JP" sz="1800" b="1" u="sng">
              <a:solidFill>
                <a:srgbClr val="FF0000"/>
              </a:solidFill>
              <a:effectLst/>
              <a:latin typeface="+mn-lt"/>
              <a:ea typeface="+mn-ea"/>
              <a:cs typeface="+mn-cs"/>
            </a:rPr>
            <a:t>に</a:t>
          </a:r>
          <a:r>
            <a:rPr kumimoji="1" lang="ja-JP" altLang="en-US" sz="2000" b="1" i="0" u="sng" strike="noStrike" kern="0" cap="none" spc="0" normalizeH="0" baseline="0" noProof="0">
              <a:ln>
                <a:noFill/>
              </a:ln>
              <a:solidFill>
                <a:srgbClr val="FF0000"/>
              </a:solidFill>
              <a:effectLst/>
              <a:uLnTx/>
              <a:uFillTx/>
              <a:latin typeface="+mn-lt"/>
              <a:ea typeface="+mn-ea"/>
              <a:cs typeface="+mn-cs"/>
            </a:rPr>
            <a:t>かかる</a:t>
          </a:r>
          <a:r>
            <a:rPr kumimoji="1" lang="ja-JP" altLang="ja-JP" sz="1800" b="1" u="sng">
              <a:solidFill>
                <a:srgbClr val="FF0000"/>
              </a:solidFill>
              <a:effectLst/>
              <a:latin typeface="+mn-lt"/>
              <a:ea typeface="+mn-ea"/>
              <a:cs typeface="+mn-cs"/>
            </a:rPr>
            <a:t>認定</a:t>
          </a:r>
          <a:r>
            <a:rPr kumimoji="1" lang="ja-JP" altLang="en-US" sz="1800" b="1" u="sng">
              <a:solidFill>
                <a:srgbClr val="FF0000"/>
              </a:solidFill>
              <a:effectLst/>
              <a:latin typeface="+mn-lt"/>
              <a:ea typeface="+mn-ea"/>
              <a:cs typeface="+mn-cs"/>
            </a:rPr>
            <a:t>、</a:t>
          </a:r>
          <a:r>
            <a:rPr kumimoji="1" lang="ja-JP" altLang="ja-JP" sz="1800" b="1" u="sng">
              <a:solidFill>
                <a:srgbClr val="FF0000"/>
              </a:solidFill>
              <a:effectLst/>
              <a:latin typeface="+mn-lt"/>
              <a:ea typeface="+mn-ea"/>
              <a:cs typeface="+mn-cs"/>
            </a:rPr>
            <a:t>取消</a:t>
          </a:r>
          <a:r>
            <a:rPr kumimoji="1" lang="ja-JP" altLang="en-US" sz="1800" b="1" u="sng">
              <a:solidFill>
                <a:srgbClr val="FF0000"/>
              </a:solidFill>
              <a:effectLst/>
              <a:latin typeface="+mn-lt"/>
              <a:ea typeface="+mn-ea"/>
              <a:cs typeface="+mn-cs"/>
            </a:rPr>
            <a:t>等</a:t>
          </a:r>
          <a:r>
            <a:rPr kumimoji="1" lang="ja-JP" altLang="ja-JP" sz="1800" b="1" u="sng">
              <a:solidFill>
                <a:srgbClr val="FF0000"/>
              </a:solidFill>
              <a:effectLst/>
              <a:latin typeface="+mn-lt"/>
              <a:ea typeface="+mn-ea"/>
              <a:cs typeface="+mn-cs"/>
            </a:rPr>
            <a:t>の場合は必ず被扶養者①に必要事項を入力願います。</a:t>
          </a:r>
          <a:endParaRPr kumimoji="1" lang="ja-JP" altLang="en-US" sz="1100" b="1">
            <a:solidFill>
              <a:srgbClr val="FF0000"/>
            </a:solidFill>
          </a:endParaRPr>
        </a:p>
      </xdr:txBody>
    </xdr:sp>
    <xdr:clientData/>
  </xdr:twoCellAnchor>
  <xdr:twoCellAnchor>
    <xdr:from>
      <xdr:col>57</xdr:col>
      <xdr:colOff>28575</xdr:colOff>
      <xdr:row>145</xdr:row>
      <xdr:rowOff>0</xdr:rowOff>
    </xdr:from>
    <xdr:to>
      <xdr:col>75</xdr:col>
      <xdr:colOff>209550</xdr:colOff>
      <xdr:row>153</xdr:row>
      <xdr:rowOff>11906</xdr:rowOff>
    </xdr:to>
    <xdr:sp macro="" textlink="">
      <xdr:nvSpPr>
        <xdr:cNvPr id="25" name="フローチャート: 代替処理 24">
          <a:extLst>
            <a:ext uri="{FF2B5EF4-FFF2-40B4-BE49-F238E27FC236}">
              <a16:creationId xmlns:a16="http://schemas.microsoft.com/office/drawing/2014/main" id="{00000000-0008-0000-0100-000019000000}"/>
            </a:ext>
          </a:extLst>
        </xdr:cNvPr>
        <xdr:cNvSpPr/>
      </xdr:nvSpPr>
      <xdr:spPr>
        <a:xfrm>
          <a:off x="9041606" y="34028063"/>
          <a:ext cx="12611100" cy="1916906"/>
        </a:xfrm>
        <a:prstGeom prst="flowChartAlternateProcess">
          <a:avLst/>
        </a:prstGeom>
        <a:solidFill>
          <a:schemeClr val="bg1"/>
        </a:solidFill>
        <a:ln w="19050">
          <a:solidFill>
            <a:srgbClr val="1224A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800" b="1">
              <a:solidFill>
                <a:srgbClr val="FF0000"/>
              </a:solidFill>
              <a:latin typeface="游ゴシック" panose="020B0400000000000000" pitchFamily="50" charset="-128"/>
              <a:ea typeface="游ゴシック" panose="020B0400000000000000" pitchFamily="50" charset="-128"/>
            </a:rPr>
            <a:t>【</a:t>
          </a:r>
          <a:r>
            <a:rPr kumimoji="1" lang="ja-JP" altLang="en-US" sz="1800" b="1">
              <a:solidFill>
                <a:srgbClr val="FF0000"/>
              </a:solidFill>
              <a:latin typeface="游ゴシック" panose="020B0400000000000000" pitchFamily="50" charset="-128"/>
              <a:ea typeface="游ゴシック" panose="020B0400000000000000" pitchFamily="50" charset="-128"/>
            </a:rPr>
            <a:t>被扶養配偶者にかかる国民年金第３号の海外特例要件</a:t>
          </a:r>
          <a:r>
            <a:rPr kumimoji="1" lang="en-US" altLang="ja-JP" sz="1800" b="1">
              <a:solidFill>
                <a:srgbClr val="FF0000"/>
              </a:solidFill>
              <a:latin typeface="游ゴシック" panose="020B0400000000000000" pitchFamily="50" charset="-128"/>
              <a:ea typeface="游ゴシック" panose="020B0400000000000000" pitchFamily="50" charset="-128"/>
            </a:rPr>
            <a:t>】</a:t>
          </a:r>
          <a:r>
            <a:rPr kumimoji="1" lang="ja-JP" altLang="ja-JP" sz="1800" b="1">
              <a:solidFill>
                <a:srgbClr val="FF0000"/>
              </a:solidFill>
              <a:effectLst/>
              <a:latin typeface="+mn-lt"/>
              <a:ea typeface="+mn-ea"/>
              <a:cs typeface="+mn-cs"/>
            </a:rPr>
            <a:t>（短期組合員</a:t>
          </a:r>
          <a:r>
            <a:rPr kumimoji="1" lang="ja-JP" altLang="en-US" sz="1800" b="1">
              <a:solidFill>
                <a:srgbClr val="FF0000"/>
              </a:solidFill>
              <a:effectLst/>
              <a:latin typeface="+mn-lt"/>
              <a:ea typeface="+mn-ea"/>
              <a:cs typeface="+mn-cs"/>
            </a:rPr>
            <a:t>の方</a:t>
          </a:r>
          <a:r>
            <a:rPr kumimoji="1" lang="ja-JP" altLang="ja-JP" sz="1800" b="1">
              <a:solidFill>
                <a:srgbClr val="FF0000"/>
              </a:solidFill>
              <a:effectLst/>
              <a:latin typeface="+mn-lt"/>
              <a:ea typeface="+mn-ea"/>
              <a:cs typeface="+mn-cs"/>
            </a:rPr>
            <a:t>は入力不要です。）</a:t>
          </a:r>
          <a:endParaRPr kumimoji="1" lang="en-US" altLang="ja-JP" sz="1800" b="1">
            <a:solidFill>
              <a:srgbClr val="FF0000"/>
            </a:solidFill>
            <a:latin typeface="游ゴシック" panose="020B0400000000000000" pitchFamily="50" charset="-128"/>
            <a:ea typeface="游ゴシック" panose="020B0400000000000000" pitchFamily="50" charset="-128"/>
          </a:endParaRPr>
        </a:p>
        <a:p>
          <a:pPr algn="l"/>
          <a:r>
            <a:rPr kumimoji="1" lang="ja-JP" altLang="en-US" sz="1800" b="1">
              <a:solidFill>
                <a:srgbClr val="FF0000"/>
              </a:solidFill>
              <a:latin typeface="游ゴシック" panose="020B0400000000000000" pitchFamily="50" charset="-128"/>
              <a:ea typeface="游ゴシック" panose="020B0400000000000000" pitchFamily="50" charset="-128"/>
            </a:rPr>
            <a:t>・「該当した年月日」：国外へ転出した日を記入。転出日が施行日（令和２年４月１日）以前の場合は、</a:t>
          </a:r>
          <a:endParaRPr kumimoji="1" lang="en-US" altLang="ja-JP" sz="1800" b="1">
            <a:solidFill>
              <a:srgbClr val="FF0000"/>
            </a:solidFill>
            <a:latin typeface="游ゴシック" panose="020B0400000000000000" pitchFamily="50" charset="-128"/>
            <a:ea typeface="游ゴシック" panose="020B0400000000000000" pitchFamily="50" charset="-128"/>
          </a:endParaRPr>
        </a:p>
        <a:p>
          <a:pPr algn="l"/>
          <a:r>
            <a:rPr kumimoji="1" lang="ja-JP" altLang="en-US" sz="1800" b="1">
              <a:solidFill>
                <a:srgbClr val="FF0000"/>
              </a:solidFill>
              <a:latin typeface="游ゴシック" panose="020B0400000000000000" pitchFamily="50" charset="-128"/>
              <a:ea typeface="游ゴシック" panose="020B0400000000000000" pitchFamily="50" charset="-128"/>
            </a:rPr>
            <a:t>　　　　　　　　　　　「令和２年４月１日」と記入して下さい。</a:t>
          </a:r>
          <a:endParaRPr kumimoji="1" lang="en-US" altLang="ja-JP" sz="1800" b="1">
            <a:solidFill>
              <a:srgbClr val="FF0000"/>
            </a:solidFill>
            <a:latin typeface="游ゴシック" panose="020B0400000000000000" pitchFamily="50" charset="-128"/>
            <a:ea typeface="游ゴシック" panose="020B0400000000000000" pitchFamily="50" charset="-128"/>
          </a:endParaRPr>
        </a:p>
        <a:p>
          <a:pPr algn="l"/>
          <a:r>
            <a:rPr kumimoji="1" lang="ja-JP" altLang="en-US" sz="1800" b="1">
              <a:solidFill>
                <a:srgbClr val="FF0000"/>
              </a:solidFill>
              <a:latin typeface="游ゴシック" panose="020B0400000000000000" pitchFamily="50" charset="-128"/>
              <a:ea typeface="游ゴシック" panose="020B0400000000000000" pitchFamily="50" charset="-128"/>
            </a:rPr>
            <a:t>・「非該当となった年月日」：日本に転入した日を入力してください。</a:t>
          </a:r>
        </a:p>
      </xdr:txBody>
    </xdr:sp>
    <xdr:clientData/>
  </xdr:twoCellAnchor>
  <xdr:twoCellAnchor>
    <xdr:from>
      <xdr:col>57</xdr:col>
      <xdr:colOff>37001</xdr:colOff>
      <xdr:row>172</xdr:row>
      <xdr:rowOff>21433</xdr:rowOff>
    </xdr:from>
    <xdr:to>
      <xdr:col>75</xdr:col>
      <xdr:colOff>495301</xdr:colOff>
      <xdr:row>189</xdr:row>
      <xdr:rowOff>95251</xdr:rowOff>
    </xdr:to>
    <xdr:sp macro="" textlink="">
      <xdr:nvSpPr>
        <xdr:cNvPr id="26" name="吹き出し: 角を丸めた四角形 31">
          <a:extLst>
            <a:ext uri="{FF2B5EF4-FFF2-40B4-BE49-F238E27FC236}">
              <a16:creationId xmlns:a16="http://schemas.microsoft.com/office/drawing/2014/main" id="{00000000-0008-0000-0100-00001A000000}"/>
            </a:ext>
          </a:extLst>
        </xdr:cNvPr>
        <xdr:cNvSpPr/>
      </xdr:nvSpPr>
      <xdr:spPr>
        <a:xfrm>
          <a:off x="9104801" y="40474108"/>
          <a:ext cx="12802700" cy="3407568"/>
        </a:xfrm>
        <a:custGeom>
          <a:avLst/>
          <a:gdLst>
            <a:gd name="connsiteX0" fmla="*/ 0 w 12801600"/>
            <a:gd name="connsiteY0" fmla="*/ 339732 h 2038350"/>
            <a:gd name="connsiteX1" fmla="*/ 339732 w 12801600"/>
            <a:gd name="connsiteY1" fmla="*/ 0 h 2038350"/>
            <a:gd name="connsiteX2" fmla="*/ 2133600 w 12801600"/>
            <a:gd name="connsiteY2" fmla="*/ 0 h 2038350"/>
            <a:gd name="connsiteX3" fmla="*/ 2133600 w 12801600"/>
            <a:gd name="connsiteY3" fmla="*/ 0 h 2038350"/>
            <a:gd name="connsiteX4" fmla="*/ 5334000 w 12801600"/>
            <a:gd name="connsiteY4" fmla="*/ 0 h 2038350"/>
            <a:gd name="connsiteX5" fmla="*/ 12461868 w 12801600"/>
            <a:gd name="connsiteY5" fmla="*/ 0 h 2038350"/>
            <a:gd name="connsiteX6" fmla="*/ 12801600 w 12801600"/>
            <a:gd name="connsiteY6" fmla="*/ 339732 h 2038350"/>
            <a:gd name="connsiteX7" fmla="*/ 12801600 w 12801600"/>
            <a:gd name="connsiteY7" fmla="*/ 1189038 h 2038350"/>
            <a:gd name="connsiteX8" fmla="*/ 12801600 w 12801600"/>
            <a:gd name="connsiteY8" fmla="*/ 1189038 h 2038350"/>
            <a:gd name="connsiteX9" fmla="*/ 12801600 w 12801600"/>
            <a:gd name="connsiteY9" fmla="*/ 1698625 h 2038350"/>
            <a:gd name="connsiteX10" fmla="*/ 12801600 w 12801600"/>
            <a:gd name="connsiteY10" fmla="*/ 1698618 h 2038350"/>
            <a:gd name="connsiteX11" fmla="*/ 12461868 w 12801600"/>
            <a:gd name="connsiteY11" fmla="*/ 2038350 h 2038350"/>
            <a:gd name="connsiteX12" fmla="*/ 5334000 w 12801600"/>
            <a:gd name="connsiteY12" fmla="*/ 2038350 h 2038350"/>
            <a:gd name="connsiteX13" fmla="*/ 2133600 w 12801600"/>
            <a:gd name="connsiteY13" fmla="*/ 2038350 h 2038350"/>
            <a:gd name="connsiteX14" fmla="*/ 2133600 w 12801600"/>
            <a:gd name="connsiteY14" fmla="*/ 2038350 h 2038350"/>
            <a:gd name="connsiteX15" fmla="*/ 339732 w 12801600"/>
            <a:gd name="connsiteY15" fmla="*/ 2038350 h 2038350"/>
            <a:gd name="connsiteX16" fmla="*/ 0 w 12801600"/>
            <a:gd name="connsiteY16" fmla="*/ 1698618 h 2038350"/>
            <a:gd name="connsiteX17" fmla="*/ 0 w 12801600"/>
            <a:gd name="connsiteY17" fmla="*/ 1698625 h 2038350"/>
            <a:gd name="connsiteX18" fmla="*/ -779489 w 12801600"/>
            <a:gd name="connsiteY18" fmla="*/ 1929258 h 2038350"/>
            <a:gd name="connsiteX19" fmla="*/ 0 w 12801600"/>
            <a:gd name="connsiteY19" fmla="*/ 1189038 h 2038350"/>
            <a:gd name="connsiteX20" fmla="*/ 0 w 12801600"/>
            <a:gd name="connsiteY20" fmla="*/ 339732 h 2038350"/>
            <a:gd name="connsiteX0" fmla="*/ 1350989 w 14152589"/>
            <a:gd name="connsiteY0" fmla="*/ 339732 h 3910458"/>
            <a:gd name="connsiteX1" fmla="*/ 1690721 w 14152589"/>
            <a:gd name="connsiteY1" fmla="*/ 0 h 3910458"/>
            <a:gd name="connsiteX2" fmla="*/ 3484589 w 14152589"/>
            <a:gd name="connsiteY2" fmla="*/ 0 h 3910458"/>
            <a:gd name="connsiteX3" fmla="*/ 3484589 w 14152589"/>
            <a:gd name="connsiteY3" fmla="*/ 0 h 3910458"/>
            <a:gd name="connsiteX4" fmla="*/ 6684989 w 14152589"/>
            <a:gd name="connsiteY4" fmla="*/ 0 h 3910458"/>
            <a:gd name="connsiteX5" fmla="*/ 13812857 w 14152589"/>
            <a:gd name="connsiteY5" fmla="*/ 0 h 3910458"/>
            <a:gd name="connsiteX6" fmla="*/ 14152589 w 14152589"/>
            <a:gd name="connsiteY6" fmla="*/ 339732 h 3910458"/>
            <a:gd name="connsiteX7" fmla="*/ 14152589 w 14152589"/>
            <a:gd name="connsiteY7" fmla="*/ 1189038 h 3910458"/>
            <a:gd name="connsiteX8" fmla="*/ 14152589 w 14152589"/>
            <a:gd name="connsiteY8" fmla="*/ 1189038 h 3910458"/>
            <a:gd name="connsiteX9" fmla="*/ 14152589 w 14152589"/>
            <a:gd name="connsiteY9" fmla="*/ 1698625 h 3910458"/>
            <a:gd name="connsiteX10" fmla="*/ 14152589 w 14152589"/>
            <a:gd name="connsiteY10" fmla="*/ 1698618 h 3910458"/>
            <a:gd name="connsiteX11" fmla="*/ 13812857 w 14152589"/>
            <a:gd name="connsiteY11" fmla="*/ 2038350 h 3910458"/>
            <a:gd name="connsiteX12" fmla="*/ 6684989 w 14152589"/>
            <a:gd name="connsiteY12" fmla="*/ 2038350 h 3910458"/>
            <a:gd name="connsiteX13" fmla="*/ 3484589 w 14152589"/>
            <a:gd name="connsiteY13" fmla="*/ 2038350 h 3910458"/>
            <a:gd name="connsiteX14" fmla="*/ 3484589 w 14152589"/>
            <a:gd name="connsiteY14" fmla="*/ 2038350 h 3910458"/>
            <a:gd name="connsiteX15" fmla="*/ 1690721 w 14152589"/>
            <a:gd name="connsiteY15" fmla="*/ 2038350 h 3910458"/>
            <a:gd name="connsiteX16" fmla="*/ 1350989 w 14152589"/>
            <a:gd name="connsiteY16" fmla="*/ 1698618 h 3910458"/>
            <a:gd name="connsiteX17" fmla="*/ 1350989 w 14152589"/>
            <a:gd name="connsiteY17" fmla="*/ 1698625 h 3910458"/>
            <a:gd name="connsiteX18" fmla="*/ 0 w 14152589"/>
            <a:gd name="connsiteY18" fmla="*/ 3910458 h 3910458"/>
            <a:gd name="connsiteX19" fmla="*/ 1350989 w 14152589"/>
            <a:gd name="connsiteY19" fmla="*/ 1189038 h 3910458"/>
            <a:gd name="connsiteX20" fmla="*/ 1350989 w 14152589"/>
            <a:gd name="connsiteY20" fmla="*/ 339732 h 3910458"/>
            <a:gd name="connsiteX0" fmla="*/ 1446100 w 14247700"/>
            <a:gd name="connsiteY0" fmla="*/ 339732 h 3119740"/>
            <a:gd name="connsiteX1" fmla="*/ 1785832 w 14247700"/>
            <a:gd name="connsiteY1" fmla="*/ 0 h 3119740"/>
            <a:gd name="connsiteX2" fmla="*/ 3579700 w 14247700"/>
            <a:gd name="connsiteY2" fmla="*/ 0 h 3119740"/>
            <a:gd name="connsiteX3" fmla="*/ 3579700 w 14247700"/>
            <a:gd name="connsiteY3" fmla="*/ 0 h 3119740"/>
            <a:gd name="connsiteX4" fmla="*/ 6780100 w 14247700"/>
            <a:gd name="connsiteY4" fmla="*/ 0 h 3119740"/>
            <a:gd name="connsiteX5" fmla="*/ 13907968 w 14247700"/>
            <a:gd name="connsiteY5" fmla="*/ 0 h 3119740"/>
            <a:gd name="connsiteX6" fmla="*/ 14247700 w 14247700"/>
            <a:gd name="connsiteY6" fmla="*/ 339732 h 3119740"/>
            <a:gd name="connsiteX7" fmla="*/ 14247700 w 14247700"/>
            <a:gd name="connsiteY7" fmla="*/ 1189038 h 3119740"/>
            <a:gd name="connsiteX8" fmla="*/ 14247700 w 14247700"/>
            <a:gd name="connsiteY8" fmla="*/ 1189038 h 3119740"/>
            <a:gd name="connsiteX9" fmla="*/ 14247700 w 14247700"/>
            <a:gd name="connsiteY9" fmla="*/ 1698625 h 3119740"/>
            <a:gd name="connsiteX10" fmla="*/ 14247700 w 14247700"/>
            <a:gd name="connsiteY10" fmla="*/ 1698618 h 3119740"/>
            <a:gd name="connsiteX11" fmla="*/ 13907968 w 14247700"/>
            <a:gd name="connsiteY11" fmla="*/ 2038350 h 3119740"/>
            <a:gd name="connsiteX12" fmla="*/ 6780100 w 14247700"/>
            <a:gd name="connsiteY12" fmla="*/ 2038350 h 3119740"/>
            <a:gd name="connsiteX13" fmla="*/ 3579700 w 14247700"/>
            <a:gd name="connsiteY13" fmla="*/ 2038350 h 3119740"/>
            <a:gd name="connsiteX14" fmla="*/ 3579700 w 14247700"/>
            <a:gd name="connsiteY14" fmla="*/ 2038350 h 3119740"/>
            <a:gd name="connsiteX15" fmla="*/ 1785832 w 14247700"/>
            <a:gd name="connsiteY15" fmla="*/ 2038350 h 3119740"/>
            <a:gd name="connsiteX16" fmla="*/ 1446100 w 14247700"/>
            <a:gd name="connsiteY16" fmla="*/ 1698618 h 3119740"/>
            <a:gd name="connsiteX17" fmla="*/ 1446100 w 14247700"/>
            <a:gd name="connsiteY17" fmla="*/ 1698625 h 3119740"/>
            <a:gd name="connsiteX18" fmla="*/ 0 w 14247700"/>
            <a:gd name="connsiteY18" fmla="*/ 3119740 h 3119740"/>
            <a:gd name="connsiteX19" fmla="*/ 1446100 w 14247700"/>
            <a:gd name="connsiteY19" fmla="*/ 1189038 h 3119740"/>
            <a:gd name="connsiteX20" fmla="*/ 1446100 w 14247700"/>
            <a:gd name="connsiteY20" fmla="*/ 339732 h 3119740"/>
            <a:gd name="connsiteX0" fmla="*/ 1240694 w 14042294"/>
            <a:gd name="connsiteY0" fmla="*/ 339732 h 2507347"/>
            <a:gd name="connsiteX1" fmla="*/ 1580426 w 14042294"/>
            <a:gd name="connsiteY1" fmla="*/ 0 h 2507347"/>
            <a:gd name="connsiteX2" fmla="*/ 3374294 w 14042294"/>
            <a:gd name="connsiteY2" fmla="*/ 0 h 2507347"/>
            <a:gd name="connsiteX3" fmla="*/ 3374294 w 14042294"/>
            <a:gd name="connsiteY3" fmla="*/ 0 h 2507347"/>
            <a:gd name="connsiteX4" fmla="*/ 6574694 w 14042294"/>
            <a:gd name="connsiteY4" fmla="*/ 0 h 2507347"/>
            <a:gd name="connsiteX5" fmla="*/ 13702562 w 14042294"/>
            <a:gd name="connsiteY5" fmla="*/ 0 h 2507347"/>
            <a:gd name="connsiteX6" fmla="*/ 14042294 w 14042294"/>
            <a:gd name="connsiteY6" fmla="*/ 339732 h 2507347"/>
            <a:gd name="connsiteX7" fmla="*/ 14042294 w 14042294"/>
            <a:gd name="connsiteY7" fmla="*/ 1189038 h 2507347"/>
            <a:gd name="connsiteX8" fmla="*/ 14042294 w 14042294"/>
            <a:gd name="connsiteY8" fmla="*/ 1189038 h 2507347"/>
            <a:gd name="connsiteX9" fmla="*/ 14042294 w 14042294"/>
            <a:gd name="connsiteY9" fmla="*/ 1698625 h 2507347"/>
            <a:gd name="connsiteX10" fmla="*/ 14042294 w 14042294"/>
            <a:gd name="connsiteY10" fmla="*/ 1698618 h 2507347"/>
            <a:gd name="connsiteX11" fmla="*/ 13702562 w 14042294"/>
            <a:gd name="connsiteY11" fmla="*/ 2038350 h 2507347"/>
            <a:gd name="connsiteX12" fmla="*/ 6574694 w 14042294"/>
            <a:gd name="connsiteY12" fmla="*/ 2038350 h 2507347"/>
            <a:gd name="connsiteX13" fmla="*/ 3374294 w 14042294"/>
            <a:gd name="connsiteY13" fmla="*/ 2038350 h 2507347"/>
            <a:gd name="connsiteX14" fmla="*/ 3374294 w 14042294"/>
            <a:gd name="connsiteY14" fmla="*/ 2038350 h 2507347"/>
            <a:gd name="connsiteX15" fmla="*/ 1580426 w 14042294"/>
            <a:gd name="connsiteY15" fmla="*/ 2038350 h 2507347"/>
            <a:gd name="connsiteX16" fmla="*/ 1240694 w 14042294"/>
            <a:gd name="connsiteY16" fmla="*/ 1698618 h 2507347"/>
            <a:gd name="connsiteX17" fmla="*/ 1240694 w 14042294"/>
            <a:gd name="connsiteY17" fmla="*/ 1698625 h 2507347"/>
            <a:gd name="connsiteX18" fmla="*/ 0 w 14042294"/>
            <a:gd name="connsiteY18" fmla="*/ 2507347 h 2507347"/>
            <a:gd name="connsiteX19" fmla="*/ 1240694 w 14042294"/>
            <a:gd name="connsiteY19" fmla="*/ 1189038 h 2507347"/>
            <a:gd name="connsiteX20" fmla="*/ 1240694 w 14042294"/>
            <a:gd name="connsiteY20" fmla="*/ 339732 h 2507347"/>
            <a:gd name="connsiteX0" fmla="*/ 1390080 w 14191680"/>
            <a:gd name="connsiteY0" fmla="*/ 339732 h 3207723"/>
            <a:gd name="connsiteX1" fmla="*/ 1729812 w 14191680"/>
            <a:gd name="connsiteY1" fmla="*/ 0 h 3207723"/>
            <a:gd name="connsiteX2" fmla="*/ 3523680 w 14191680"/>
            <a:gd name="connsiteY2" fmla="*/ 0 h 3207723"/>
            <a:gd name="connsiteX3" fmla="*/ 3523680 w 14191680"/>
            <a:gd name="connsiteY3" fmla="*/ 0 h 3207723"/>
            <a:gd name="connsiteX4" fmla="*/ 6724080 w 14191680"/>
            <a:gd name="connsiteY4" fmla="*/ 0 h 3207723"/>
            <a:gd name="connsiteX5" fmla="*/ 13851948 w 14191680"/>
            <a:gd name="connsiteY5" fmla="*/ 0 h 3207723"/>
            <a:gd name="connsiteX6" fmla="*/ 14191680 w 14191680"/>
            <a:gd name="connsiteY6" fmla="*/ 339732 h 3207723"/>
            <a:gd name="connsiteX7" fmla="*/ 14191680 w 14191680"/>
            <a:gd name="connsiteY7" fmla="*/ 1189038 h 3207723"/>
            <a:gd name="connsiteX8" fmla="*/ 14191680 w 14191680"/>
            <a:gd name="connsiteY8" fmla="*/ 1189038 h 3207723"/>
            <a:gd name="connsiteX9" fmla="*/ 14191680 w 14191680"/>
            <a:gd name="connsiteY9" fmla="*/ 1698625 h 3207723"/>
            <a:gd name="connsiteX10" fmla="*/ 14191680 w 14191680"/>
            <a:gd name="connsiteY10" fmla="*/ 1698618 h 3207723"/>
            <a:gd name="connsiteX11" fmla="*/ 13851948 w 14191680"/>
            <a:gd name="connsiteY11" fmla="*/ 2038350 h 3207723"/>
            <a:gd name="connsiteX12" fmla="*/ 6724080 w 14191680"/>
            <a:gd name="connsiteY12" fmla="*/ 2038350 h 3207723"/>
            <a:gd name="connsiteX13" fmla="*/ 3523680 w 14191680"/>
            <a:gd name="connsiteY13" fmla="*/ 2038350 h 3207723"/>
            <a:gd name="connsiteX14" fmla="*/ 3523680 w 14191680"/>
            <a:gd name="connsiteY14" fmla="*/ 2038350 h 3207723"/>
            <a:gd name="connsiteX15" fmla="*/ 1729812 w 14191680"/>
            <a:gd name="connsiteY15" fmla="*/ 2038350 h 3207723"/>
            <a:gd name="connsiteX16" fmla="*/ 1390080 w 14191680"/>
            <a:gd name="connsiteY16" fmla="*/ 1698618 h 3207723"/>
            <a:gd name="connsiteX17" fmla="*/ 1390080 w 14191680"/>
            <a:gd name="connsiteY17" fmla="*/ 1698625 h 3207723"/>
            <a:gd name="connsiteX18" fmla="*/ 0 w 14191680"/>
            <a:gd name="connsiteY18" fmla="*/ 3207723 h 3207723"/>
            <a:gd name="connsiteX19" fmla="*/ 1390080 w 14191680"/>
            <a:gd name="connsiteY19" fmla="*/ 1189038 h 3207723"/>
            <a:gd name="connsiteX20" fmla="*/ 1390080 w 14191680"/>
            <a:gd name="connsiteY20" fmla="*/ 339732 h 3207723"/>
            <a:gd name="connsiteX0" fmla="*/ 1408753 w 14210353"/>
            <a:gd name="connsiteY0" fmla="*/ 339732 h 2543266"/>
            <a:gd name="connsiteX1" fmla="*/ 1748485 w 14210353"/>
            <a:gd name="connsiteY1" fmla="*/ 0 h 2543266"/>
            <a:gd name="connsiteX2" fmla="*/ 3542353 w 14210353"/>
            <a:gd name="connsiteY2" fmla="*/ 0 h 2543266"/>
            <a:gd name="connsiteX3" fmla="*/ 3542353 w 14210353"/>
            <a:gd name="connsiteY3" fmla="*/ 0 h 2543266"/>
            <a:gd name="connsiteX4" fmla="*/ 6742753 w 14210353"/>
            <a:gd name="connsiteY4" fmla="*/ 0 h 2543266"/>
            <a:gd name="connsiteX5" fmla="*/ 13870621 w 14210353"/>
            <a:gd name="connsiteY5" fmla="*/ 0 h 2543266"/>
            <a:gd name="connsiteX6" fmla="*/ 14210353 w 14210353"/>
            <a:gd name="connsiteY6" fmla="*/ 339732 h 2543266"/>
            <a:gd name="connsiteX7" fmla="*/ 14210353 w 14210353"/>
            <a:gd name="connsiteY7" fmla="*/ 1189038 h 2543266"/>
            <a:gd name="connsiteX8" fmla="*/ 14210353 w 14210353"/>
            <a:gd name="connsiteY8" fmla="*/ 1189038 h 2543266"/>
            <a:gd name="connsiteX9" fmla="*/ 14210353 w 14210353"/>
            <a:gd name="connsiteY9" fmla="*/ 1698625 h 2543266"/>
            <a:gd name="connsiteX10" fmla="*/ 14210353 w 14210353"/>
            <a:gd name="connsiteY10" fmla="*/ 1698618 h 2543266"/>
            <a:gd name="connsiteX11" fmla="*/ 13870621 w 14210353"/>
            <a:gd name="connsiteY11" fmla="*/ 2038350 h 2543266"/>
            <a:gd name="connsiteX12" fmla="*/ 6742753 w 14210353"/>
            <a:gd name="connsiteY12" fmla="*/ 2038350 h 2543266"/>
            <a:gd name="connsiteX13" fmla="*/ 3542353 w 14210353"/>
            <a:gd name="connsiteY13" fmla="*/ 2038350 h 2543266"/>
            <a:gd name="connsiteX14" fmla="*/ 3542353 w 14210353"/>
            <a:gd name="connsiteY14" fmla="*/ 2038350 h 2543266"/>
            <a:gd name="connsiteX15" fmla="*/ 1748485 w 14210353"/>
            <a:gd name="connsiteY15" fmla="*/ 2038350 h 2543266"/>
            <a:gd name="connsiteX16" fmla="*/ 1408753 w 14210353"/>
            <a:gd name="connsiteY16" fmla="*/ 1698618 h 2543266"/>
            <a:gd name="connsiteX17" fmla="*/ 1408753 w 14210353"/>
            <a:gd name="connsiteY17" fmla="*/ 1698625 h 2543266"/>
            <a:gd name="connsiteX18" fmla="*/ 0 w 14210353"/>
            <a:gd name="connsiteY18" fmla="*/ 2543266 h 2543266"/>
            <a:gd name="connsiteX19" fmla="*/ 1408753 w 14210353"/>
            <a:gd name="connsiteY19" fmla="*/ 1189038 h 2543266"/>
            <a:gd name="connsiteX20" fmla="*/ 1408753 w 14210353"/>
            <a:gd name="connsiteY20" fmla="*/ 339732 h 2543266"/>
            <a:gd name="connsiteX0" fmla="*/ 1464773 w 14266373"/>
            <a:gd name="connsiteY0" fmla="*/ 339732 h 2520354"/>
            <a:gd name="connsiteX1" fmla="*/ 1804505 w 14266373"/>
            <a:gd name="connsiteY1" fmla="*/ 0 h 2520354"/>
            <a:gd name="connsiteX2" fmla="*/ 3598373 w 14266373"/>
            <a:gd name="connsiteY2" fmla="*/ 0 h 2520354"/>
            <a:gd name="connsiteX3" fmla="*/ 3598373 w 14266373"/>
            <a:gd name="connsiteY3" fmla="*/ 0 h 2520354"/>
            <a:gd name="connsiteX4" fmla="*/ 6798773 w 14266373"/>
            <a:gd name="connsiteY4" fmla="*/ 0 h 2520354"/>
            <a:gd name="connsiteX5" fmla="*/ 13926641 w 14266373"/>
            <a:gd name="connsiteY5" fmla="*/ 0 h 2520354"/>
            <a:gd name="connsiteX6" fmla="*/ 14266373 w 14266373"/>
            <a:gd name="connsiteY6" fmla="*/ 339732 h 2520354"/>
            <a:gd name="connsiteX7" fmla="*/ 14266373 w 14266373"/>
            <a:gd name="connsiteY7" fmla="*/ 1189038 h 2520354"/>
            <a:gd name="connsiteX8" fmla="*/ 14266373 w 14266373"/>
            <a:gd name="connsiteY8" fmla="*/ 1189038 h 2520354"/>
            <a:gd name="connsiteX9" fmla="*/ 14266373 w 14266373"/>
            <a:gd name="connsiteY9" fmla="*/ 1698625 h 2520354"/>
            <a:gd name="connsiteX10" fmla="*/ 14266373 w 14266373"/>
            <a:gd name="connsiteY10" fmla="*/ 1698618 h 2520354"/>
            <a:gd name="connsiteX11" fmla="*/ 13926641 w 14266373"/>
            <a:gd name="connsiteY11" fmla="*/ 2038350 h 2520354"/>
            <a:gd name="connsiteX12" fmla="*/ 6798773 w 14266373"/>
            <a:gd name="connsiteY12" fmla="*/ 2038350 h 2520354"/>
            <a:gd name="connsiteX13" fmla="*/ 3598373 w 14266373"/>
            <a:gd name="connsiteY13" fmla="*/ 2038350 h 2520354"/>
            <a:gd name="connsiteX14" fmla="*/ 3598373 w 14266373"/>
            <a:gd name="connsiteY14" fmla="*/ 2038350 h 2520354"/>
            <a:gd name="connsiteX15" fmla="*/ 1804505 w 14266373"/>
            <a:gd name="connsiteY15" fmla="*/ 2038350 h 2520354"/>
            <a:gd name="connsiteX16" fmla="*/ 1464773 w 14266373"/>
            <a:gd name="connsiteY16" fmla="*/ 1698618 h 2520354"/>
            <a:gd name="connsiteX17" fmla="*/ 1464773 w 14266373"/>
            <a:gd name="connsiteY17" fmla="*/ 1698625 h 2520354"/>
            <a:gd name="connsiteX18" fmla="*/ 0 w 14266373"/>
            <a:gd name="connsiteY18" fmla="*/ 2520354 h 2520354"/>
            <a:gd name="connsiteX19" fmla="*/ 1464773 w 14266373"/>
            <a:gd name="connsiteY19" fmla="*/ 1189038 h 2520354"/>
            <a:gd name="connsiteX20" fmla="*/ 1464773 w 14266373"/>
            <a:gd name="connsiteY20" fmla="*/ 339732 h 2520354"/>
            <a:gd name="connsiteX0" fmla="*/ 1464773 w 14266373"/>
            <a:gd name="connsiteY0" fmla="*/ 339732 h 2520354"/>
            <a:gd name="connsiteX1" fmla="*/ 1804505 w 14266373"/>
            <a:gd name="connsiteY1" fmla="*/ 0 h 2520354"/>
            <a:gd name="connsiteX2" fmla="*/ 3598373 w 14266373"/>
            <a:gd name="connsiteY2" fmla="*/ 0 h 2520354"/>
            <a:gd name="connsiteX3" fmla="*/ 3598373 w 14266373"/>
            <a:gd name="connsiteY3" fmla="*/ 0 h 2520354"/>
            <a:gd name="connsiteX4" fmla="*/ 6798773 w 14266373"/>
            <a:gd name="connsiteY4" fmla="*/ 0 h 2520354"/>
            <a:gd name="connsiteX5" fmla="*/ 13926641 w 14266373"/>
            <a:gd name="connsiteY5" fmla="*/ 0 h 2520354"/>
            <a:gd name="connsiteX6" fmla="*/ 14266373 w 14266373"/>
            <a:gd name="connsiteY6" fmla="*/ 339732 h 2520354"/>
            <a:gd name="connsiteX7" fmla="*/ 14266373 w 14266373"/>
            <a:gd name="connsiteY7" fmla="*/ 1189038 h 2520354"/>
            <a:gd name="connsiteX8" fmla="*/ 14266373 w 14266373"/>
            <a:gd name="connsiteY8" fmla="*/ 1189038 h 2520354"/>
            <a:gd name="connsiteX9" fmla="*/ 14266373 w 14266373"/>
            <a:gd name="connsiteY9" fmla="*/ 1698625 h 2520354"/>
            <a:gd name="connsiteX10" fmla="*/ 14266373 w 14266373"/>
            <a:gd name="connsiteY10" fmla="*/ 1698618 h 2520354"/>
            <a:gd name="connsiteX11" fmla="*/ 13926641 w 14266373"/>
            <a:gd name="connsiteY11" fmla="*/ 2038350 h 2520354"/>
            <a:gd name="connsiteX12" fmla="*/ 6798773 w 14266373"/>
            <a:gd name="connsiteY12" fmla="*/ 2038350 h 2520354"/>
            <a:gd name="connsiteX13" fmla="*/ 3598373 w 14266373"/>
            <a:gd name="connsiteY13" fmla="*/ 2038350 h 2520354"/>
            <a:gd name="connsiteX14" fmla="*/ 3598373 w 14266373"/>
            <a:gd name="connsiteY14" fmla="*/ 2038350 h 2520354"/>
            <a:gd name="connsiteX15" fmla="*/ 1804505 w 14266373"/>
            <a:gd name="connsiteY15" fmla="*/ 2038350 h 2520354"/>
            <a:gd name="connsiteX16" fmla="*/ 1464773 w 14266373"/>
            <a:gd name="connsiteY16" fmla="*/ 1698618 h 2520354"/>
            <a:gd name="connsiteX17" fmla="*/ 1464773 w 14266373"/>
            <a:gd name="connsiteY17" fmla="*/ 1698625 h 2520354"/>
            <a:gd name="connsiteX18" fmla="*/ 0 w 14266373"/>
            <a:gd name="connsiteY18" fmla="*/ 2520354 h 2520354"/>
            <a:gd name="connsiteX19" fmla="*/ 1464773 w 14266373"/>
            <a:gd name="connsiteY19" fmla="*/ 1189038 h 2520354"/>
            <a:gd name="connsiteX20" fmla="*/ 1464773 w 14266373"/>
            <a:gd name="connsiteY20" fmla="*/ 339732 h 2520354"/>
            <a:gd name="connsiteX0" fmla="*/ 1464773 w 14266373"/>
            <a:gd name="connsiteY0" fmla="*/ 339732 h 2520354"/>
            <a:gd name="connsiteX1" fmla="*/ 1804505 w 14266373"/>
            <a:gd name="connsiteY1" fmla="*/ 0 h 2520354"/>
            <a:gd name="connsiteX2" fmla="*/ 3598373 w 14266373"/>
            <a:gd name="connsiteY2" fmla="*/ 0 h 2520354"/>
            <a:gd name="connsiteX3" fmla="*/ 3598373 w 14266373"/>
            <a:gd name="connsiteY3" fmla="*/ 0 h 2520354"/>
            <a:gd name="connsiteX4" fmla="*/ 6798773 w 14266373"/>
            <a:gd name="connsiteY4" fmla="*/ 0 h 2520354"/>
            <a:gd name="connsiteX5" fmla="*/ 13926641 w 14266373"/>
            <a:gd name="connsiteY5" fmla="*/ 0 h 2520354"/>
            <a:gd name="connsiteX6" fmla="*/ 14266373 w 14266373"/>
            <a:gd name="connsiteY6" fmla="*/ 339732 h 2520354"/>
            <a:gd name="connsiteX7" fmla="*/ 14266373 w 14266373"/>
            <a:gd name="connsiteY7" fmla="*/ 1189038 h 2520354"/>
            <a:gd name="connsiteX8" fmla="*/ 14266373 w 14266373"/>
            <a:gd name="connsiteY8" fmla="*/ 1189038 h 2520354"/>
            <a:gd name="connsiteX9" fmla="*/ 14266373 w 14266373"/>
            <a:gd name="connsiteY9" fmla="*/ 1698625 h 2520354"/>
            <a:gd name="connsiteX10" fmla="*/ 14266373 w 14266373"/>
            <a:gd name="connsiteY10" fmla="*/ 1698618 h 2520354"/>
            <a:gd name="connsiteX11" fmla="*/ 13926641 w 14266373"/>
            <a:gd name="connsiteY11" fmla="*/ 2038350 h 2520354"/>
            <a:gd name="connsiteX12" fmla="*/ 6798773 w 14266373"/>
            <a:gd name="connsiteY12" fmla="*/ 2038350 h 2520354"/>
            <a:gd name="connsiteX13" fmla="*/ 3598373 w 14266373"/>
            <a:gd name="connsiteY13" fmla="*/ 2038350 h 2520354"/>
            <a:gd name="connsiteX14" fmla="*/ 3598373 w 14266373"/>
            <a:gd name="connsiteY14" fmla="*/ 2038350 h 2520354"/>
            <a:gd name="connsiteX15" fmla="*/ 1804505 w 14266373"/>
            <a:gd name="connsiteY15" fmla="*/ 2038350 h 2520354"/>
            <a:gd name="connsiteX16" fmla="*/ 1464773 w 14266373"/>
            <a:gd name="connsiteY16" fmla="*/ 1698618 h 2520354"/>
            <a:gd name="connsiteX17" fmla="*/ 1464773 w 14266373"/>
            <a:gd name="connsiteY17" fmla="*/ 1698625 h 2520354"/>
            <a:gd name="connsiteX18" fmla="*/ 0 w 14266373"/>
            <a:gd name="connsiteY18" fmla="*/ 2520354 h 2520354"/>
            <a:gd name="connsiteX19" fmla="*/ 1464773 w 14266373"/>
            <a:gd name="connsiteY19" fmla="*/ 1189038 h 2520354"/>
            <a:gd name="connsiteX20" fmla="*/ 1464773 w 14266373"/>
            <a:gd name="connsiteY20" fmla="*/ 339732 h 2520354"/>
            <a:gd name="connsiteX0" fmla="*/ 0 w 12801600"/>
            <a:gd name="connsiteY0" fmla="*/ 339732 h 2038350"/>
            <a:gd name="connsiteX1" fmla="*/ 339732 w 12801600"/>
            <a:gd name="connsiteY1" fmla="*/ 0 h 2038350"/>
            <a:gd name="connsiteX2" fmla="*/ 2133600 w 12801600"/>
            <a:gd name="connsiteY2" fmla="*/ 0 h 2038350"/>
            <a:gd name="connsiteX3" fmla="*/ 2133600 w 12801600"/>
            <a:gd name="connsiteY3" fmla="*/ 0 h 2038350"/>
            <a:gd name="connsiteX4" fmla="*/ 5334000 w 12801600"/>
            <a:gd name="connsiteY4" fmla="*/ 0 h 2038350"/>
            <a:gd name="connsiteX5" fmla="*/ 12461868 w 12801600"/>
            <a:gd name="connsiteY5" fmla="*/ 0 h 2038350"/>
            <a:gd name="connsiteX6" fmla="*/ 12801600 w 12801600"/>
            <a:gd name="connsiteY6" fmla="*/ 339732 h 2038350"/>
            <a:gd name="connsiteX7" fmla="*/ 12801600 w 12801600"/>
            <a:gd name="connsiteY7" fmla="*/ 1189038 h 2038350"/>
            <a:gd name="connsiteX8" fmla="*/ 12801600 w 12801600"/>
            <a:gd name="connsiteY8" fmla="*/ 1189038 h 2038350"/>
            <a:gd name="connsiteX9" fmla="*/ 12801600 w 12801600"/>
            <a:gd name="connsiteY9" fmla="*/ 1698625 h 2038350"/>
            <a:gd name="connsiteX10" fmla="*/ 12801600 w 12801600"/>
            <a:gd name="connsiteY10" fmla="*/ 1698618 h 2038350"/>
            <a:gd name="connsiteX11" fmla="*/ 12461868 w 12801600"/>
            <a:gd name="connsiteY11" fmla="*/ 2038350 h 2038350"/>
            <a:gd name="connsiteX12" fmla="*/ 5334000 w 12801600"/>
            <a:gd name="connsiteY12" fmla="*/ 2038350 h 2038350"/>
            <a:gd name="connsiteX13" fmla="*/ 2133600 w 12801600"/>
            <a:gd name="connsiteY13" fmla="*/ 2038350 h 2038350"/>
            <a:gd name="connsiteX14" fmla="*/ 2133600 w 12801600"/>
            <a:gd name="connsiteY14" fmla="*/ 2038350 h 2038350"/>
            <a:gd name="connsiteX15" fmla="*/ 339732 w 12801600"/>
            <a:gd name="connsiteY15" fmla="*/ 2038350 h 2038350"/>
            <a:gd name="connsiteX16" fmla="*/ 0 w 12801600"/>
            <a:gd name="connsiteY16" fmla="*/ 1698618 h 2038350"/>
            <a:gd name="connsiteX17" fmla="*/ 0 w 12801600"/>
            <a:gd name="connsiteY17" fmla="*/ 1698625 h 2038350"/>
            <a:gd name="connsiteX18" fmla="*/ 0 w 12801600"/>
            <a:gd name="connsiteY18" fmla="*/ 1189038 h 2038350"/>
            <a:gd name="connsiteX19" fmla="*/ 0 w 12801600"/>
            <a:gd name="connsiteY19" fmla="*/ 339732 h 20383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12801600" h="2038350">
              <a:moveTo>
                <a:pt x="0" y="339732"/>
              </a:moveTo>
              <a:cubicBezTo>
                <a:pt x="0" y="152103"/>
                <a:pt x="152103" y="0"/>
                <a:pt x="339732" y="0"/>
              </a:cubicBezTo>
              <a:lnTo>
                <a:pt x="2133600" y="0"/>
              </a:lnTo>
              <a:lnTo>
                <a:pt x="2133600" y="0"/>
              </a:lnTo>
              <a:lnTo>
                <a:pt x="5334000" y="0"/>
              </a:lnTo>
              <a:lnTo>
                <a:pt x="12461868" y="0"/>
              </a:lnTo>
              <a:cubicBezTo>
                <a:pt x="12649497" y="0"/>
                <a:pt x="12801600" y="152103"/>
                <a:pt x="12801600" y="339732"/>
              </a:cubicBezTo>
              <a:lnTo>
                <a:pt x="12801600" y="1189038"/>
              </a:lnTo>
              <a:lnTo>
                <a:pt x="12801600" y="1189038"/>
              </a:lnTo>
              <a:lnTo>
                <a:pt x="12801600" y="1698625"/>
              </a:lnTo>
              <a:lnTo>
                <a:pt x="12801600" y="1698618"/>
              </a:lnTo>
              <a:cubicBezTo>
                <a:pt x="12801600" y="1886247"/>
                <a:pt x="12649497" y="2038350"/>
                <a:pt x="12461868" y="2038350"/>
              </a:cubicBezTo>
              <a:lnTo>
                <a:pt x="5334000" y="2038350"/>
              </a:lnTo>
              <a:lnTo>
                <a:pt x="2133600" y="2038350"/>
              </a:lnTo>
              <a:lnTo>
                <a:pt x="2133600" y="2038350"/>
              </a:lnTo>
              <a:lnTo>
                <a:pt x="339732" y="2038350"/>
              </a:lnTo>
              <a:cubicBezTo>
                <a:pt x="152103" y="2038350"/>
                <a:pt x="0" y="1886247"/>
                <a:pt x="0" y="1698618"/>
              </a:cubicBezTo>
              <a:lnTo>
                <a:pt x="0" y="1698625"/>
              </a:lnTo>
              <a:lnTo>
                <a:pt x="0" y="1189038"/>
              </a:lnTo>
              <a:lnTo>
                <a:pt x="0" y="339732"/>
              </a:lnTo>
              <a:close/>
            </a:path>
          </a:pathLst>
        </a:custGeom>
        <a:solidFill>
          <a:schemeClr val="bg1"/>
        </a:solidFill>
        <a:ln w="19050">
          <a:solidFill>
            <a:srgbClr val="1224A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800" b="1">
              <a:solidFill>
                <a:sysClr val="windowText" lastClr="000000"/>
              </a:solidFill>
              <a:effectLst/>
              <a:latin typeface="+mn-lt"/>
              <a:ea typeface="+mn-ea"/>
              <a:cs typeface="+mn-cs"/>
            </a:rPr>
            <a:t>　</a:t>
          </a:r>
          <a:r>
            <a:rPr kumimoji="1" lang="en-US"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国民年金第３号の該当・非該当の日付</a:t>
          </a:r>
          <a:r>
            <a:rPr kumimoji="1" lang="en-US"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（短期組合員の方は入力不要です。）</a:t>
          </a:r>
          <a:endParaRPr kumimoji="1" lang="en-US" altLang="ja-JP" sz="1800" b="1">
            <a:solidFill>
              <a:srgbClr val="FF0000"/>
            </a:solidFill>
            <a:effectLst/>
            <a:latin typeface="+mn-lt"/>
            <a:ea typeface="+mn-ea"/>
            <a:cs typeface="+mn-cs"/>
          </a:endParaRPr>
        </a:p>
        <a:p>
          <a:r>
            <a:rPr kumimoji="1" lang="ja-JP" altLang="en-US" sz="1800" b="1">
              <a:solidFill>
                <a:srgbClr val="FF0000"/>
              </a:solidFill>
              <a:effectLst/>
              <a:latin typeface="+mn-lt"/>
              <a:ea typeface="+mn-ea"/>
              <a:cs typeface="+mn-cs"/>
            </a:rPr>
            <a:t>　・第</a:t>
          </a:r>
          <a:r>
            <a:rPr kumimoji="1" lang="ja-JP" altLang="ja-JP" sz="1800" b="1">
              <a:solidFill>
                <a:srgbClr val="FF0000"/>
              </a:solidFill>
              <a:effectLst/>
              <a:latin typeface="+mn-lt"/>
              <a:ea typeface="+mn-ea"/>
              <a:cs typeface="+mn-cs"/>
            </a:rPr>
            <a:t>３号の年月日についても記載漏れが多い箇所です。該当の場合は必</a:t>
          </a:r>
          <a:r>
            <a:rPr kumimoji="1" lang="ja-JP" altLang="en-US" sz="1800" b="1">
              <a:solidFill>
                <a:srgbClr val="FF0000"/>
              </a:solidFill>
              <a:effectLst/>
              <a:latin typeface="+mn-lt"/>
              <a:ea typeface="+mn-ea"/>
              <a:cs typeface="+mn-cs"/>
            </a:rPr>
            <a:t>ず</a:t>
          </a:r>
          <a:r>
            <a:rPr kumimoji="1" lang="ja-JP" altLang="ja-JP" sz="1800" b="1">
              <a:solidFill>
                <a:srgbClr val="FF0000"/>
              </a:solidFill>
              <a:effectLst/>
              <a:latin typeface="+mn-lt"/>
              <a:ea typeface="+mn-ea"/>
              <a:cs typeface="+mn-cs"/>
            </a:rPr>
            <a:t>、日付を入力願います。</a:t>
          </a:r>
          <a:endParaRPr kumimoji="1" lang="en-US" altLang="ja-JP" sz="1800" b="1">
            <a:solidFill>
              <a:srgbClr val="FF0000"/>
            </a:solidFill>
            <a:effectLst/>
            <a:latin typeface="+mn-lt"/>
            <a:ea typeface="+mn-ea"/>
            <a:cs typeface="+mn-cs"/>
          </a:endParaRPr>
        </a:p>
        <a:p>
          <a:r>
            <a:rPr kumimoji="1" lang="ja-JP" altLang="en-US" sz="1800" b="1">
              <a:solidFill>
                <a:sysClr val="windowText" lastClr="000000"/>
              </a:solidFill>
              <a:effectLst/>
              <a:latin typeface="+mn-lt"/>
              <a:ea typeface="+mn-ea"/>
              <a:cs typeface="+mn-cs"/>
            </a:rPr>
            <a:t>　</a:t>
          </a:r>
          <a:r>
            <a:rPr kumimoji="1" lang="en-US"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該当の理由</a:t>
          </a:r>
          <a:r>
            <a:rPr kumimoji="1" lang="en-US" altLang="ja-JP" sz="1800" b="1">
              <a:solidFill>
                <a:srgbClr val="FF0000"/>
              </a:solidFill>
              <a:effectLst/>
              <a:latin typeface="+mn-lt"/>
              <a:ea typeface="+mn-ea"/>
              <a:cs typeface="+mn-cs"/>
            </a:rPr>
            <a:t>》</a:t>
          </a:r>
        </a:p>
        <a:p>
          <a:r>
            <a:rPr kumimoji="1" lang="ja-JP" altLang="en-US" sz="1800" b="1">
              <a:solidFill>
                <a:srgbClr val="FF0000"/>
              </a:solidFill>
              <a:effectLst/>
              <a:latin typeface="+mn-lt"/>
              <a:ea typeface="+mn-ea"/>
              <a:cs typeface="+mn-cs"/>
            </a:rPr>
            <a:t>　（例１）新規採用時、転入時の被扶配偶者の認定　　→　理由は　「配偶者の就職」としてください。</a:t>
          </a:r>
          <a:endParaRPr kumimoji="1" lang="en-US" altLang="ja-JP" sz="1800" b="1">
            <a:solidFill>
              <a:srgbClr val="FF0000"/>
            </a:solidFill>
            <a:effectLst/>
            <a:latin typeface="+mn-lt"/>
            <a:ea typeface="+mn-ea"/>
            <a:cs typeface="+mn-cs"/>
          </a:endParaRPr>
        </a:p>
        <a:p>
          <a:r>
            <a:rPr kumimoji="1" lang="ja-JP" altLang="en-US" sz="1800" b="1">
              <a:solidFill>
                <a:srgbClr val="FF0000"/>
              </a:solidFill>
              <a:effectLst/>
              <a:latin typeface="+mn-lt"/>
              <a:ea typeface="+mn-ea"/>
              <a:cs typeface="+mn-cs"/>
            </a:rPr>
            <a:t>　（例２）雇用保険の受給終了　　　　　　　　　　　→　理由は　「収入減少」としてください。</a:t>
          </a:r>
          <a:endParaRPr kumimoji="1" lang="en-US" altLang="ja-JP" sz="1800" b="1">
            <a:solidFill>
              <a:srgbClr val="FF0000"/>
            </a:solidFill>
            <a:effectLst/>
            <a:latin typeface="+mn-lt"/>
            <a:ea typeface="+mn-ea"/>
            <a:cs typeface="+mn-cs"/>
          </a:endParaRPr>
        </a:p>
        <a:p>
          <a:r>
            <a:rPr kumimoji="1" lang="ja-JP" altLang="en-US" sz="1800" b="1">
              <a:solidFill>
                <a:srgbClr val="FF0000"/>
              </a:solidFill>
              <a:effectLst/>
              <a:latin typeface="+mn-lt"/>
              <a:ea typeface="+mn-ea"/>
              <a:cs typeface="+mn-cs"/>
            </a:rPr>
            <a:t>　（例３）加入制度の変更（地共から転入、継長復帰）→　理由は　「配偶者の就職」としてください。　</a:t>
          </a:r>
          <a:endParaRPr kumimoji="1" lang="en-US" altLang="ja-JP" sz="1800" b="1">
            <a:solidFill>
              <a:srgbClr val="FF0000"/>
            </a:solidFill>
            <a:effectLst/>
            <a:latin typeface="+mn-lt"/>
            <a:ea typeface="+mn-ea"/>
            <a:cs typeface="+mn-cs"/>
          </a:endParaRPr>
        </a:p>
        <a:p>
          <a:r>
            <a:rPr kumimoji="1" lang="ja-JP" altLang="en-US" sz="1800" b="1">
              <a:solidFill>
                <a:srgbClr val="FF0000"/>
              </a:solidFill>
              <a:effectLst/>
              <a:latin typeface="+mn-lt"/>
              <a:ea typeface="+mn-ea"/>
              <a:cs typeface="+mn-cs"/>
            </a:rPr>
            <a:t>　</a:t>
          </a:r>
          <a:r>
            <a:rPr kumimoji="1" lang="en-US"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非</a:t>
          </a:r>
          <a:r>
            <a:rPr kumimoji="1" lang="ja-JP" altLang="ja-JP" sz="1800" b="1">
              <a:solidFill>
                <a:srgbClr val="FF0000"/>
              </a:solidFill>
              <a:effectLst/>
              <a:latin typeface="+mn-lt"/>
              <a:ea typeface="+mn-ea"/>
              <a:cs typeface="+mn-cs"/>
            </a:rPr>
            <a:t>該当の理由</a:t>
          </a:r>
          <a:r>
            <a:rPr kumimoji="1" lang="en-US" altLang="ja-JP" sz="1800" b="1">
              <a:solidFill>
                <a:srgbClr val="FF0000"/>
              </a:solidFill>
              <a:effectLst/>
              <a:latin typeface="+mn-lt"/>
              <a:ea typeface="+mn-ea"/>
              <a:cs typeface="+mn-cs"/>
            </a:rPr>
            <a:t>》</a:t>
          </a:r>
          <a:endParaRPr lang="ja-JP" altLang="ja-JP" sz="1800">
            <a:solidFill>
              <a:srgbClr val="FF0000"/>
            </a:solidFill>
            <a:effectLst/>
          </a:endParaRPr>
        </a:p>
        <a:p>
          <a:r>
            <a:rPr kumimoji="1" lang="ja-JP" altLang="ja-JP" sz="1800" b="1">
              <a:solidFill>
                <a:srgbClr val="FF0000"/>
              </a:solidFill>
              <a:effectLst/>
              <a:latin typeface="+mn-lt"/>
              <a:ea typeface="+mn-ea"/>
              <a:cs typeface="+mn-cs"/>
            </a:rPr>
            <a:t>　（例）</a:t>
          </a:r>
          <a:r>
            <a:rPr kumimoji="1" lang="ja-JP" altLang="en-US" sz="1800" b="1">
              <a:solidFill>
                <a:srgbClr val="FF0000"/>
              </a:solidFill>
              <a:effectLst/>
              <a:latin typeface="+mn-lt"/>
              <a:ea typeface="+mn-ea"/>
              <a:cs typeface="+mn-cs"/>
            </a:rPr>
            <a:t>　雇用保険の受給開始</a:t>
          </a:r>
          <a:r>
            <a:rPr kumimoji="1" lang="ja-JP" altLang="ja-JP" sz="1800" b="1">
              <a:solidFill>
                <a:srgbClr val="FF0000"/>
              </a:solidFill>
              <a:effectLst/>
              <a:latin typeface="+mn-lt"/>
              <a:ea typeface="+mn-ea"/>
              <a:cs typeface="+mn-cs"/>
            </a:rPr>
            <a:t>　</a:t>
          </a:r>
          <a:r>
            <a:rPr kumimoji="1" lang="ja-JP" altLang="en-US" sz="1800" b="1">
              <a:solidFill>
                <a:srgbClr val="FF0000"/>
              </a:solidFill>
              <a:effectLst/>
              <a:latin typeface="+mn-lt"/>
              <a:ea typeface="+mn-ea"/>
              <a:cs typeface="+mn-cs"/>
            </a:rPr>
            <a:t>　　　　　　　　　　</a:t>
          </a:r>
          <a:r>
            <a:rPr kumimoji="1" lang="ja-JP" altLang="ja-JP" sz="1800" b="1">
              <a:solidFill>
                <a:srgbClr val="FF0000"/>
              </a:solidFill>
              <a:effectLst/>
              <a:latin typeface="+mn-lt"/>
              <a:ea typeface="+mn-ea"/>
              <a:cs typeface="+mn-cs"/>
            </a:rPr>
            <a:t>→　理由は　</a:t>
          </a:r>
          <a:r>
            <a:rPr kumimoji="1" lang="ja-JP" altLang="en-US" sz="1800" b="1">
              <a:solidFill>
                <a:srgbClr val="FF0000"/>
              </a:solidFill>
              <a:effectLst/>
              <a:latin typeface="+mn-lt"/>
              <a:ea typeface="+mn-ea"/>
              <a:cs typeface="+mn-cs"/>
            </a:rPr>
            <a:t>「収入増加」と</a:t>
          </a:r>
          <a:r>
            <a:rPr kumimoji="1" lang="ja-JP" altLang="ja-JP" sz="1800" b="1">
              <a:solidFill>
                <a:srgbClr val="FF0000"/>
              </a:solidFill>
              <a:effectLst/>
              <a:latin typeface="+mn-lt"/>
              <a:ea typeface="+mn-ea"/>
              <a:cs typeface="+mn-cs"/>
            </a:rPr>
            <a:t>して</a:t>
          </a:r>
          <a:r>
            <a:rPr kumimoji="1" lang="ja-JP" altLang="en-US" sz="1800" b="1">
              <a:solidFill>
                <a:srgbClr val="FF0000"/>
              </a:solidFill>
              <a:effectLst/>
              <a:latin typeface="+mn-lt"/>
              <a:ea typeface="+mn-ea"/>
              <a:cs typeface="+mn-cs"/>
            </a:rPr>
            <a:t>くだ</a:t>
          </a:r>
          <a:r>
            <a:rPr kumimoji="1" lang="ja-JP" altLang="ja-JP" sz="1800" b="1">
              <a:solidFill>
                <a:srgbClr val="FF0000"/>
              </a:solidFill>
              <a:effectLst/>
              <a:latin typeface="+mn-lt"/>
              <a:ea typeface="+mn-ea"/>
              <a:cs typeface="+mn-cs"/>
            </a:rPr>
            <a:t>さい。</a:t>
          </a:r>
          <a:endParaRPr kumimoji="1" lang="en-US" altLang="ja-JP" sz="1800" b="1">
            <a:solidFill>
              <a:srgbClr val="FF0000"/>
            </a:solidFill>
            <a:effectLst/>
            <a:latin typeface="+mn-lt"/>
            <a:ea typeface="+mn-ea"/>
            <a:cs typeface="+mn-cs"/>
          </a:endParaRPr>
        </a:p>
        <a:p>
          <a:endParaRPr kumimoji="1" lang="ja-JP" altLang="en-US" sz="1100" b="1">
            <a:solidFill>
              <a:srgbClr val="FF0000"/>
            </a:solidFill>
          </a:endParaRPr>
        </a:p>
      </xdr:txBody>
    </xdr:sp>
    <xdr:clientData/>
  </xdr:twoCellAnchor>
  <xdr:twoCellAnchor>
    <xdr:from>
      <xdr:col>57</xdr:col>
      <xdr:colOff>28574</xdr:colOff>
      <xdr:row>165</xdr:row>
      <xdr:rowOff>133350</xdr:rowOff>
    </xdr:from>
    <xdr:to>
      <xdr:col>75</xdr:col>
      <xdr:colOff>333374</xdr:colOff>
      <xdr:row>170</xdr:row>
      <xdr:rowOff>119062</xdr:rowOff>
    </xdr:to>
    <xdr:sp macro="" textlink="">
      <xdr:nvSpPr>
        <xdr:cNvPr id="28" name="フローチャート: 代替処理 27">
          <a:extLst>
            <a:ext uri="{FF2B5EF4-FFF2-40B4-BE49-F238E27FC236}">
              <a16:creationId xmlns:a16="http://schemas.microsoft.com/office/drawing/2014/main" id="{00000000-0008-0000-0100-00001C000000}"/>
            </a:ext>
          </a:extLst>
        </xdr:cNvPr>
        <xdr:cNvSpPr/>
      </xdr:nvSpPr>
      <xdr:spPr>
        <a:xfrm>
          <a:off x="9041605" y="38912006"/>
          <a:ext cx="12734925" cy="1176337"/>
        </a:xfrm>
        <a:prstGeom prst="flowChartAlternateProcess">
          <a:avLst/>
        </a:prstGeom>
        <a:solidFill>
          <a:schemeClr val="bg1"/>
        </a:solidFill>
        <a:ln w="19050">
          <a:solidFill>
            <a:srgbClr val="1224A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2000" b="1">
              <a:solidFill>
                <a:srgbClr val="FF0000"/>
              </a:solidFill>
              <a:effectLst/>
              <a:latin typeface="+mn-lt"/>
              <a:ea typeface="+mn-ea"/>
              <a:cs typeface="+mn-cs"/>
            </a:rPr>
            <a:t>【</a:t>
          </a:r>
          <a:r>
            <a:rPr kumimoji="1" lang="ja-JP" altLang="en-US" sz="2000" b="1">
              <a:solidFill>
                <a:srgbClr val="FF0000"/>
              </a:solidFill>
              <a:effectLst/>
              <a:latin typeface="+mn-lt"/>
              <a:ea typeface="+mn-ea"/>
              <a:cs typeface="+mn-cs"/>
            </a:rPr>
            <a:t>所属所担当者入力欄</a:t>
          </a:r>
          <a:r>
            <a:rPr kumimoji="1" lang="en-US" altLang="ja-JP" sz="2000" b="1">
              <a:solidFill>
                <a:srgbClr val="FF0000"/>
              </a:solidFill>
              <a:effectLst/>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000" b="1">
              <a:solidFill>
                <a:srgbClr val="FF0000"/>
              </a:solidFill>
              <a:effectLst/>
              <a:latin typeface="+mn-lt"/>
              <a:ea typeface="+mn-ea"/>
              <a:cs typeface="+mn-cs"/>
            </a:rPr>
            <a:t>・</a:t>
          </a:r>
          <a:r>
            <a:rPr kumimoji="1" lang="ja-JP" altLang="ja-JP" sz="2000" b="1">
              <a:solidFill>
                <a:srgbClr val="FF0000"/>
              </a:solidFill>
              <a:effectLst/>
              <a:latin typeface="+mn-lt"/>
              <a:ea typeface="+mn-ea"/>
              <a:cs typeface="+mn-cs"/>
            </a:rPr>
            <a:t>職域（機関番号）と所属所名は選択漏れが多い箇所です。申請の際は必ずプルダウンから選択願います。</a:t>
          </a:r>
          <a:endParaRPr lang="ja-JP" altLang="ja-JP" sz="2000">
            <a:solidFill>
              <a:srgbClr val="FF0000"/>
            </a:solidFill>
            <a:effectLst/>
          </a:endParaRPr>
        </a:p>
        <a:p>
          <a:pPr algn="l"/>
          <a:endParaRPr kumimoji="1" lang="ja-JP" altLang="en-US" sz="2000" b="1">
            <a:solidFill>
              <a:srgbClr val="FF0000"/>
            </a:solidFill>
          </a:endParaRPr>
        </a:p>
      </xdr:txBody>
    </xdr:sp>
    <xdr:clientData/>
  </xdr:twoCellAnchor>
  <xdr:twoCellAnchor>
    <xdr:from>
      <xdr:col>57</xdr:col>
      <xdr:colOff>81497</xdr:colOff>
      <xdr:row>192</xdr:row>
      <xdr:rowOff>106815</xdr:rowOff>
    </xdr:from>
    <xdr:to>
      <xdr:col>75</xdr:col>
      <xdr:colOff>523376</xdr:colOff>
      <xdr:row>255</xdr:row>
      <xdr:rowOff>57150</xdr:rowOff>
    </xdr:to>
    <xdr:sp macro="" textlink="">
      <xdr:nvSpPr>
        <xdr:cNvPr id="29" name="フローチャート: 代替処理 28">
          <a:extLst>
            <a:ext uri="{FF2B5EF4-FFF2-40B4-BE49-F238E27FC236}">
              <a16:creationId xmlns:a16="http://schemas.microsoft.com/office/drawing/2014/main" id="{00000000-0008-0000-0100-00001D000000}"/>
            </a:ext>
          </a:extLst>
        </xdr:cNvPr>
        <xdr:cNvSpPr/>
      </xdr:nvSpPr>
      <xdr:spPr>
        <a:xfrm>
          <a:off x="9149297" y="42893115"/>
          <a:ext cx="12443379" cy="14352135"/>
        </a:xfrm>
        <a:custGeom>
          <a:avLst/>
          <a:gdLst>
            <a:gd name="connsiteX0" fmla="*/ 0 w 12768261"/>
            <a:gd name="connsiteY0" fmla="*/ 2128044 h 17456680"/>
            <a:gd name="connsiteX1" fmla="*/ 2128044 w 12768261"/>
            <a:gd name="connsiteY1" fmla="*/ 0 h 17456680"/>
            <a:gd name="connsiteX2" fmla="*/ 10640218 w 12768261"/>
            <a:gd name="connsiteY2" fmla="*/ 0 h 17456680"/>
            <a:gd name="connsiteX3" fmla="*/ 12768262 w 12768261"/>
            <a:gd name="connsiteY3" fmla="*/ 2128044 h 17456680"/>
            <a:gd name="connsiteX4" fmla="*/ 12768261 w 12768261"/>
            <a:gd name="connsiteY4" fmla="*/ 15328637 h 17456680"/>
            <a:gd name="connsiteX5" fmla="*/ 10640217 w 12768261"/>
            <a:gd name="connsiteY5" fmla="*/ 17456681 h 17456680"/>
            <a:gd name="connsiteX6" fmla="*/ 2128044 w 12768261"/>
            <a:gd name="connsiteY6" fmla="*/ 17456680 h 17456680"/>
            <a:gd name="connsiteX7" fmla="*/ 0 w 12768261"/>
            <a:gd name="connsiteY7" fmla="*/ 15328636 h 17456680"/>
            <a:gd name="connsiteX8" fmla="*/ 0 w 12768261"/>
            <a:gd name="connsiteY8" fmla="*/ 2128044 h 17456680"/>
            <a:gd name="connsiteX0" fmla="*/ 14434 w 12782696"/>
            <a:gd name="connsiteY0" fmla="*/ 2137569 h 17466206"/>
            <a:gd name="connsiteX1" fmla="*/ 980428 w 12782696"/>
            <a:gd name="connsiteY1" fmla="*/ 0 h 17466206"/>
            <a:gd name="connsiteX2" fmla="*/ 10654652 w 12782696"/>
            <a:gd name="connsiteY2" fmla="*/ 9525 h 17466206"/>
            <a:gd name="connsiteX3" fmla="*/ 12782696 w 12782696"/>
            <a:gd name="connsiteY3" fmla="*/ 2137569 h 17466206"/>
            <a:gd name="connsiteX4" fmla="*/ 12782695 w 12782696"/>
            <a:gd name="connsiteY4" fmla="*/ 15338162 h 17466206"/>
            <a:gd name="connsiteX5" fmla="*/ 10654651 w 12782696"/>
            <a:gd name="connsiteY5" fmla="*/ 17466206 h 17466206"/>
            <a:gd name="connsiteX6" fmla="*/ 2142478 w 12782696"/>
            <a:gd name="connsiteY6" fmla="*/ 17466205 h 17466206"/>
            <a:gd name="connsiteX7" fmla="*/ 14434 w 12782696"/>
            <a:gd name="connsiteY7" fmla="*/ 15338161 h 17466206"/>
            <a:gd name="connsiteX8" fmla="*/ 14434 w 12782696"/>
            <a:gd name="connsiteY8" fmla="*/ 2137569 h 17466206"/>
            <a:gd name="connsiteX0" fmla="*/ 14434 w 12782835"/>
            <a:gd name="connsiteY0" fmla="*/ 2137569 h 17466206"/>
            <a:gd name="connsiteX1" fmla="*/ 980428 w 12782835"/>
            <a:gd name="connsiteY1" fmla="*/ 0 h 17466206"/>
            <a:gd name="connsiteX2" fmla="*/ 10654652 w 12782835"/>
            <a:gd name="connsiteY2" fmla="*/ 9525 h 17466206"/>
            <a:gd name="connsiteX3" fmla="*/ 12782696 w 12782835"/>
            <a:gd name="connsiteY3" fmla="*/ 2137569 h 17466206"/>
            <a:gd name="connsiteX4" fmla="*/ 12782695 w 12782835"/>
            <a:gd name="connsiteY4" fmla="*/ 15338162 h 17466206"/>
            <a:gd name="connsiteX5" fmla="*/ 10654651 w 12782835"/>
            <a:gd name="connsiteY5" fmla="*/ 17466206 h 17466206"/>
            <a:gd name="connsiteX6" fmla="*/ 2142478 w 12782835"/>
            <a:gd name="connsiteY6" fmla="*/ 17466205 h 17466206"/>
            <a:gd name="connsiteX7" fmla="*/ 14434 w 12782835"/>
            <a:gd name="connsiteY7" fmla="*/ 15338161 h 17466206"/>
            <a:gd name="connsiteX8" fmla="*/ 14434 w 12782835"/>
            <a:gd name="connsiteY8" fmla="*/ 2137569 h 17466206"/>
            <a:gd name="connsiteX0" fmla="*/ 14434 w 12782835"/>
            <a:gd name="connsiteY0" fmla="*/ 2137569 h 17466206"/>
            <a:gd name="connsiteX1" fmla="*/ 980428 w 12782835"/>
            <a:gd name="connsiteY1" fmla="*/ 0 h 17466206"/>
            <a:gd name="connsiteX2" fmla="*/ 10654652 w 12782835"/>
            <a:gd name="connsiteY2" fmla="*/ 9525 h 17466206"/>
            <a:gd name="connsiteX3" fmla="*/ 12782696 w 12782835"/>
            <a:gd name="connsiteY3" fmla="*/ 2137569 h 17466206"/>
            <a:gd name="connsiteX4" fmla="*/ 12782695 w 12782835"/>
            <a:gd name="connsiteY4" fmla="*/ 15338162 h 17466206"/>
            <a:gd name="connsiteX5" fmla="*/ 10654651 w 12782835"/>
            <a:gd name="connsiteY5" fmla="*/ 17466206 h 17466206"/>
            <a:gd name="connsiteX6" fmla="*/ 2142478 w 12782835"/>
            <a:gd name="connsiteY6" fmla="*/ 17466205 h 17466206"/>
            <a:gd name="connsiteX7" fmla="*/ 14434 w 12782835"/>
            <a:gd name="connsiteY7" fmla="*/ 15338161 h 17466206"/>
            <a:gd name="connsiteX8" fmla="*/ 14434 w 12782835"/>
            <a:gd name="connsiteY8" fmla="*/ 2137569 h 17466206"/>
            <a:gd name="connsiteX0" fmla="*/ 14434 w 12782835"/>
            <a:gd name="connsiteY0" fmla="*/ 2137569 h 17466206"/>
            <a:gd name="connsiteX1" fmla="*/ 980428 w 12782835"/>
            <a:gd name="connsiteY1" fmla="*/ 0 h 17466206"/>
            <a:gd name="connsiteX2" fmla="*/ 10654652 w 12782835"/>
            <a:gd name="connsiteY2" fmla="*/ 9525 h 17466206"/>
            <a:gd name="connsiteX3" fmla="*/ 12782696 w 12782835"/>
            <a:gd name="connsiteY3" fmla="*/ 2137569 h 17466206"/>
            <a:gd name="connsiteX4" fmla="*/ 12782695 w 12782835"/>
            <a:gd name="connsiteY4" fmla="*/ 15338162 h 17466206"/>
            <a:gd name="connsiteX5" fmla="*/ 10654651 w 12782835"/>
            <a:gd name="connsiteY5" fmla="*/ 17466206 h 17466206"/>
            <a:gd name="connsiteX6" fmla="*/ 1123303 w 12782835"/>
            <a:gd name="connsiteY6" fmla="*/ 17437629 h 17466206"/>
            <a:gd name="connsiteX7" fmla="*/ 14434 w 12782835"/>
            <a:gd name="connsiteY7" fmla="*/ 15338161 h 17466206"/>
            <a:gd name="connsiteX8" fmla="*/ 14434 w 12782835"/>
            <a:gd name="connsiteY8" fmla="*/ 2137569 h 17466206"/>
            <a:gd name="connsiteX0" fmla="*/ 14434 w 12873300"/>
            <a:gd name="connsiteY0" fmla="*/ 2137569 h 17492964"/>
            <a:gd name="connsiteX1" fmla="*/ 980428 w 12873300"/>
            <a:gd name="connsiteY1" fmla="*/ 0 h 17492964"/>
            <a:gd name="connsiteX2" fmla="*/ 10654652 w 12873300"/>
            <a:gd name="connsiteY2" fmla="*/ 9525 h 17492964"/>
            <a:gd name="connsiteX3" fmla="*/ 12782696 w 12873300"/>
            <a:gd name="connsiteY3" fmla="*/ 2137569 h 17492964"/>
            <a:gd name="connsiteX4" fmla="*/ 12782695 w 12873300"/>
            <a:gd name="connsiteY4" fmla="*/ 15338162 h 17492964"/>
            <a:gd name="connsiteX5" fmla="*/ 11559526 w 12873300"/>
            <a:gd name="connsiteY5" fmla="*/ 17466206 h 17492964"/>
            <a:gd name="connsiteX6" fmla="*/ 1123303 w 12873300"/>
            <a:gd name="connsiteY6" fmla="*/ 17437629 h 17492964"/>
            <a:gd name="connsiteX7" fmla="*/ 14434 w 12873300"/>
            <a:gd name="connsiteY7" fmla="*/ 15338161 h 17492964"/>
            <a:gd name="connsiteX8" fmla="*/ 14434 w 12873300"/>
            <a:gd name="connsiteY8" fmla="*/ 2137569 h 17492964"/>
            <a:gd name="connsiteX0" fmla="*/ 14434 w 12786279"/>
            <a:gd name="connsiteY0" fmla="*/ 2137569 h 17474902"/>
            <a:gd name="connsiteX1" fmla="*/ 980428 w 12786279"/>
            <a:gd name="connsiteY1" fmla="*/ 0 h 17474902"/>
            <a:gd name="connsiteX2" fmla="*/ 10654652 w 12786279"/>
            <a:gd name="connsiteY2" fmla="*/ 9525 h 17474902"/>
            <a:gd name="connsiteX3" fmla="*/ 12782696 w 12786279"/>
            <a:gd name="connsiteY3" fmla="*/ 2137569 h 17474902"/>
            <a:gd name="connsiteX4" fmla="*/ 12782695 w 12786279"/>
            <a:gd name="connsiteY4" fmla="*/ 15338162 h 17474902"/>
            <a:gd name="connsiteX5" fmla="*/ 11559526 w 12786279"/>
            <a:gd name="connsiteY5" fmla="*/ 17466206 h 17474902"/>
            <a:gd name="connsiteX6" fmla="*/ 1123303 w 12786279"/>
            <a:gd name="connsiteY6" fmla="*/ 17437629 h 17474902"/>
            <a:gd name="connsiteX7" fmla="*/ 14434 w 12786279"/>
            <a:gd name="connsiteY7" fmla="*/ 15338161 h 17474902"/>
            <a:gd name="connsiteX8" fmla="*/ 14434 w 12786279"/>
            <a:gd name="connsiteY8" fmla="*/ 2137569 h 1747490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2786279" h="17474902">
              <a:moveTo>
                <a:pt x="14434" y="2137569"/>
              </a:moveTo>
              <a:cubicBezTo>
                <a:pt x="14434" y="962283"/>
                <a:pt x="-194858" y="0"/>
                <a:pt x="980428" y="0"/>
              </a:cubicBezTo>
              <a:lnTo>
                <a:pt x="10654652" y="9525"/>
              </a:lnTo>
              <a:cubicBezTo>
                <a:pt x="12839588" y="-9525"/>
                <a:pt x="12782696" y="28833"/>
                <a:pt x="12782696" y="2137569"/>
              </a:cubicBezTo>
              <a:cubicBezTo>
                <a:pt x="12782696" y="6537767"/>
                <a:pt x="12756200" y="12775405"/>
                <a:pt x="12782695" y="15338162"/>
              </a:cubicBezTo>
              <a:cubicBezTo>
                <a:pt x="12807433" y="17731011"/>
                <a:pt x="12734812" y="17466206"/>
                <a:pt x="11559526" y="17466206"/>
              </a:cubicBezTo>
              <a:lnTo>
                <a:pt x="1123303" y="17437629"/>
              </a:lnTo>
              <a:cubicBezTo>
                <a:pt x="-51983" y="17437629"/>
                <a:pt x="14434" y="16513447"/>
                <a:pt x="14434" y="15338161"/>
              </a:cubicBezTo>
              <a:lnTo>
                <a:pt x="14434" y="2137569"/>
              </a:lnTo>
              <a:close/>
            </a:path>
          </a:pathLst>
        </a:custGeom>
        <a:solidFill>
          <a:schemeClr val="bg1"/>
        </a:solidFill>
        <a:ln w="19050">
          <a:solidFill>
            <a:srgbClr val="1224A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800" b="1">
            <a:solidFill>
              <a:srgbClr val="FF0000"/>
            </a:solidFill>
            <a:latin typeface="游ゴシック" panose="020B0400000000000000" pitchFamily="50" charset="-128"/>
            <a:ea typeface="游ゴシック" panose="020B0400000000000000" pitchFamily="50" charset="-128"/>
          </a:endParaRPr>
        </a:p>
        <a:p>
          <a:pPr algn="l"/>
          <a:r>
            <a:rPr kumimoji="1" lang="ja-JP" altLang="en-US" sz="1800" b="1">
              <a:solidFill>
                <a:srgbClr val="FF0000"/>
              </a:solidFill>
              <a:latin typeface="游ゴシック" panose="020B0400000000000000" pitchFamily="50" charset="-128"/>
              <a:ea typeface="游ゴシック" panose="020B0400000000000000" pitchFamily="50" charset="-128"/>
            </a:rPr>
            <a:t>　　</a:t>
          </a:r>
          <a:r>
            <a:rPr kumimoji="1" lang="en-US" altLang="ja-JP" sz="1800" b="1">
              <a:solidFill>
                <a:srgbClr val="FF0000"/>
              </a:solidFill>
              <a:latin typeface="游ゴシック" panose="020B0400000000000000" pitchFamily="50" charset="-128"/>
              <a:ea typeface="游ゴシック" panose="020B0400000000000000" pitchFamily="50" charset="-128"/>
            </a:rPr>
            <a:t>【</a:t>
          </a:r>
          <a:r>
            <a:rPr kumimoji="1" lang="ja-JP" altLang="en-US" sz="1800" b="1">
              <a:solidFill>
                <a:srgbClr val="FF0000"/>
              </a:solidFill>
              <a:latin typeface="游ゴシック" panose="020B0400000000000000" pitchFamily="50" charset="-128"/>
              <a:ea typeface="游ゴシック" panose="020B0400000000000000" pitchFamily="50" charset="-128"/>
            </a:rPr>
            <a:t>メール送信時のルール</a:t>
          </a:r>
          <a:r>
            <a:rPr kumimoji="1" lang="en-US" altLang="ja-JP" sz="1800" b="1">
              <a:solidFill>
                <a:srgbClr val="FF0000"/>
              </a:solidFill>
              <a:latin typeface="游ゴシック" panose="020B0400000000000000" pitchFamily="50" charset="-128"/>
              <a:ea typeface="游ゴシック" panose="020B0400000000000000" pitchFamily="50" charset="-128"/>
            </a:rPr>
            <a:t>】</a:t>
          </a:r>
          <a:r>
            <a:rPr kumimoji="1" lang="ja-JP" altLang="en-US" sz="1800" b="1">
              <a:solidFill>
                <a:srgbClr val="FF0000"/>
              </a:solidFill>
              <a:latin typeface="游ゴシック" panose="020B0400000000000000" pitchFamily="50" charset="-128"/>
              <a:ea typeface="游ゴシック" panose="020B0400000000000000" pitchFamily="50" charset="-128"/>
            </a:rPr>
            <a:t>（所属所担当者向け）</a:t>
          </a:r>
          <a:endParaRPr kumimoji="1" lang="en-US" altLang="ja-JP" sz="1800" b="1">
            <a:solidFill>
              <a:srgbClr val="FF0000"/>
            </a:solidFill>
            <a:latin typeface="游ゴシック" panose="020B0400000000000000" pitchFamily="50" charset="-128"/>
            <a:ea typeface="游ゴシック" panose="020B0400000000000000" pitchFamily="50" charset="-128"/>
          </a:endParaRPr>
        </a:p>
        <a:p>
          <a:pPr algn="l"/>
          <a:endParaRPr kumimoji="1" lang="en-US" altLang="ja-JP" sz="1800" b="1">
            <a:solidFill>
              <a:srgbClr val="FF0000"/>
            </a:solidFill>
            <a:latin typeface="游ゴシック" panose="020B0400000000000000" pitchFamily="50" charset="-128"/>
            <a:ea typeface="游ゴシック" panose="020B0400000000000000" pitchFamily="50" charset="-128"/>
          </a:endParaRPr>
        </a:p>
        <a:p>
          <a:pPr algn="l"/>
          <a:r>
            <a:rPr lang="ja-JP" altLang="en-US" sz="1800" b="1" i="0" u="none" strike="noStrike" baseline="0">
              <a:solidFill>
                <a:srgbClr val="FF0000"/>
              </a:solidFill>
              <a:effectLst/>
              <a:uFill>
                <a:solidFill>
                  <a:srgbClr val="00B050"/>
                </a:solidFill>
              </a:uFill>
              <a:latin typeface="ＤＦ特太ゴシック体" panose="020B0509000000000000" pitchFamily="49" charset="-128"/>
              <a:ea typeface="ＤＦ特太ゴシック体" panose="020B0509000000000000" pitchFamily="49" charset="-128"/>
              <a:cs typeface="+mn-cs"/>
            </a:rPr>
            <a:t>　ルール（</a:t>
          </a:r>
          <a:r>
            <a:rPr lang="en-US" altLang="ja-JP" sz="1800" b="1" i="0" u="none" strike="noStrike" baseline="0">
              <a:solidFill>
                <a:srgbClr val="FF0000"/>
              </a:solidFill>
              <a:effectLst/>
              <a:uFill>
                <a:solidFill>
                  <a:srgbClr val="00B050"/>
                </a:solidFill>
              </a:uFill>
              <a:latin typeface="ＤＦ特太ゴシック体" panose="020B0509000000000000" pitchFamily="49" charset="-128"/>
              <a:ea typeface="ＤＦ特太ゴシック体" panose="020B0509000000000000" pitchFamily="49" charset="-128"/>
              <a:cs typeface="+mn-cs"/>
            </a:rPr>
            <a:t>Ⅰ</a:t>
          </a:r>
          <a:r>
            <a:rPr lang="ja-JP" altLang="en-US" sz="1800" b="1" i="0" u="none" strike="noStrike" baseline="0">
              <a:solidFill>
                <a:srgbClr val="FF0000"/>
              </a:solidFill>
              <a:effectLst/>
              <a:uFill>
                <a:solidFill>
                  <a:srgbClr val="00B050"/>
                </a:solidFill>
              </a:uFill>
              <a:latin typeface="ＤＦ特太ゴシック体" panose="020B0509000000000000" pitchFamily="49" charset="-128"/>
              <a:ea typeface="ＤＦ特太ゴシック体" panose="020B0509000000000000" pitchFamily="49" charset="-128"/>
              <a:cs typeface="+mn-cs"/>
            </a:rPr>
            <a:t>）</a:t>
          </a:r>
          <a:endParaRPr lang="en-US" altLang="ja-JP" sz="1800" b="1" i="0" u="none" strike="noStrike">
            <a:solidFill>
              <a:srgbClr val="FF0000"/>
            </a:solidFill>
            <a:effectLst/>
            <a:latin typeface="ＤＦ特太ゴシック体" panose="020B0509000000000000" pitchFamily="49" charset="-128"/>
            <a:ea typeface="ＤＦ特太ゴシック体" panose="020B0509000000000000" pitchFamily="49" charset="-128"/>
            <a:cs typeface="+mn-cs"/>
          </a:endParaRPr>
        </a:p>
        <a:p>
          <a:pPr algn="l"/>
          <a:r>
            <a:rPr lang="ja-JP" altLang="en-US" sz="1800" b="1" i="0" u="none" strike="noStrike">
              <a:solidFill>
                <a:srgbClr val="FF0000"/>
              </a:solidFill>
              <a:effectLst/>
              <a:latin typeface="+mn-lt"/>
              <a:ea typeface="+mn-ea"/>
              <a:cs typeface="+mn-cs"/>
            </a:rPr>
            <a:t>　　メールの件名（記載例）について</a:t>
          </a:r>
          <a:endParaRPr lang="en-US" altLang="ja-JP" sz="1800" b="1" i="0" u="none" strike="noStrike">
            <a:solidFill>
              <a:srgbClr val="FF0000"/>
            </a:solidFill>
            <a:effectLst/>
            <a:latin typeface="+mn-lt"/>
            <a:ea typeface="+mn-ea"/>
            <a:cs typeface="+mn-cs"/>
          </a:endParaRPr>
        </a:p>
        <a:p>
          <a:pPr algn="l"/>
          <a:r>
            <a:rPr lang="ja-JP" altLang="en-US" sz="3200">
              <a:solidFill>
                <a:srgbClr val="FF0000"/>
              </a:solidFill>
            </a:rPr>
            <a:t> </a:t>
          </a:r>
          <a:r>
            <a:rPr lang="ja-JP" altLang="en-US" sz="3200" baseline="0">
              <a:solidFill>
                <a:srgbClr val="FF0000"/>
              </a:solidFill>
            </a:rPr>
            <a:t> 　 </a:t>
          </a:r>
          <a:r>
            <a:rPr lang="en-US" altLang="ja-JP" sz="1800" b="0" i="0" u="none" strike="noStrike">
              <a:solidFill>
                <a:srgbClr val="FF0000"/>
              </a:solidFill>
              <a:effectLst/>
              <a:latin typeface="+mn-lt"/>
              <a:ea typeface="+mn-ea"/>
              <a:cs typeface="+mn-cs"/>
            </a:rPr>
            <a:t>1⃣_</a:t>
          </a:r>
          <a:r>
            <a:rPr lang="ja-JP" altLang="en-US" sz="1800" b="0" i="0" u="none" strike="noStrike">
              <a:solidFill>
                <a:srgbClr val="FF0000"/>
              </a:solidFill>
              <a:effectLst/>
              <a:latin typeface="+mn-lt"/>
              <a:ea typeface="+mn-ea"/>
              <a:cs typeface="+mn-cs"/>
            </a:rPr>
            <a:t>＿</a:t>
          </a:r>
          <a:r>
            <a:rPr lang="en-US" altLang="ja-JP" sz="1800" b="0" i="0" u="none" strike="noStrike">
              <a:solidFill>
                <a:srgbClr val="FF0000"/>
              </a:solidFill>
              <a:effectLst/>
              <a:latin typeface="+mn-lt"/>
              <a:ea typeface="+mn-ea"/>
              <a:cs typeface="+mn-cs"/>
            </a:rPr>
            <a:t>2⃣_</a:t>
          </a:r>
          <a:r>
            <a:rPr lang="ja-JP" altLang="en-US" sz="1800" b="0" i="0" u="none" strike="noStrike">
              <a:solidFill>
                <a:srgbClr val="FF0000"/>
              </a:solidFill>
              <a:effectLst/>
              <a:latin typeface="+mn-lt"/>
              <a:ea typeface="+mn-ea"/>
              <a:cs typeface="+mn-cs"/>
            </a:rPr>
            <a:t>＿</a:t>
          </a:r>
          <a:r>
            <a:rPr lang="en-US" altLang="ja-JP" sz="1800" b="0" i="0" u="none" strike="noStrike">
              <a:solidFill>
                <a:srgbClr val="FF0000"/>
              </a:solidFill>
              <a:effectLst/>
              <a:latin typeface="+mn-lt"/>
              <a:ea typeface="+mn-ea"/>
              <a:cs typeface="+mn-cs"/>
            </a:rPr>
            <a:t>3⃣</a:t>
          </a:r>
          <a:r>
            <a:rPr lang="ja-JP" altLang="en-US" sz="1800" b="0" i="0" u="none" strike="noStrike">
              <a:solidFill>
                <a:srgbClr val="FF0000"/>
              </a:solidFill>
              <a:effectLst/>
              <a:latin typeface="+mn-lt"/>
              <a:ea typeface="+mn-ea"/>
              <a:cs typeface="+mn-cs"/>
            </a:rPr>
            <a:t>   </a:t>
          </a:r>
          <a:r>
            <a:rPr lang="en-US" altLang="ja-JP" sz="1800" b="0" i="0" u="none" strike="noStrike">
              <a:solidFill>
                <a:srgbClr val="FF0000"/>
              </a:solidFill>
              <a:effectLst/>
              <a:latin typeface="+mn-lt"/>
              <a:ea typeface="+mn-ea"/>
              <a:cs typeface="+mn-cs"/>
            </a:rPr>
            <a:t>4⃣</a:t>
          </a:r>
          <a:br>
            <a:rPr lang="ja-JP" altLang="en-US" sz="1800" b="0" i="0" u="none" strike="noStrike">
              <a:solidFill>
                <a:srgbClr val="FF0000"/>
              </a:solidFill>
              <a:effectLst/>
              <a:latin typeface="+mn-lt"/>
              <a:ea typeface="+mn-ea"/>
              <a:cs typeface="+mn-cs"/>
            </a:rPr>
          </a:br>
          <a:r>
            <a:rPr lang="ja-JP" altLang="en-US" sz="1800" b="0" i="0" u="none" strike="noStrike">
              <a:solidFill>
                <a:srgbClr val="FF0000"/>
              </a:solidFill>
              <a:effectLst/>
              <a:latin typeface="+mn-lt"/>
              <a:ea typeface="+mn-ea"/>
              <a:cs typeface="+mn-cs"/>
            </a:rPr>
            <a:t>　　（例） ○○○</a:t>
          </a:r>
          <a:r>
            <a:rPr lang="en-US" altLang="ja-JP" sz="1800" b="0" i="0" u="none" strike="noStrike">
              <a:solidFill>
                <a:srgbClr val="FF0000"/>
              </a:solidFill>
              <a:effectLst/>
              <a:latin typeface="+mn-lt"/>
              <a:ea typeface="+mn-ea"/>
              <a:cs typeface="+mn-cs"/>
            </a:rPr>
            <a:t>_</a:t>
          </a:r>
          <a:r>
            <a:rPr lang="ja-JP" altLang="en-US" sz="1800" b="0" i="0" u="none" strike="noStrike">
              <a:solidFill>
                <a:srgbClr val="FF0000"/>
              </a:solidFill>
              <a:effectLst/>
              <a:latin typeface="+mn-lt"/>
              <a:ea typeface="+mn-ea"/>
              <a:cs typeface="+mn-cs"/>
            </a:rPr>
            <a:t>農林太郎</a:t>
          </a:r>
          <a:r>
            <a:rPr lang="en-US" altLang="ja-JP" sz="1800" b="0" i="0" u="none" strike="noStrike">
              <a:solidFill>
                <a:srgbClr val="FF0000"/>
              </a:solidFill>
              <a:effectLst/>
              <a:latin typeface="+mn-lt"/>
              <a:ea typeface="+mn-ea"/>
              <a:cs typeface="+mn-cs"/>
            </a:rPr>
            <a:t>_</a:t>
          </a:r>
          <a:r>
            <a:rPr lang="ja-JP" altLang="en-US" sz="1800" b="0" i="0" u="none" strike="noStrike">
              <a:solidFill>
                <a:srgbClr val="FF0000"/>
              </a:solidFill>
              <a:effectLst/>
              <a:latin typeface="+mn-lt"/>
              <a:ea typeface="+mn-ea"/>
              <a:cs typeface="+mn-cs"/>
            </a:rPr>
            <a:t>③妻</a:t>
          </a:r>
          <a:br>
            <a:rPr lang="ja-JP" altLang="en-US" sz="1800" b="0" i="0" u="none" strike="noStrike">
              <a:solidFill>
                <a:srgbClr val="FF0000"/>
              </a:solidFill>
              <a:effectLst/>
              <a:latin typeface="+mn-lt"/>
              <a:ea typeface="+mn-ea"/>
              <a:cs typeface="+mn-cs"/>
            </a:rPr>
          </a:br>
          <a:r>
            <a:rPr lang="ja-JP" altLang="en-US" sz="1800" b="0" i="0" u="none" strike="noStrike">
              <a:solidFill>
                <a:srgbClr val="FF0000"/>
              </a:solidFill>
              <a:effectLst/>
              <a:latin typeface="+mn-lt"/>
              <a:ea typeface="+mn-ea"/>
              <a:cs typeface="+mn-cs"/>
            </a:rPr>
            <a:t>　　　　 　○○○</a:t>
          </a:r>
          <a:r>
            <a:rPr lang="en-US" altLang="ja-JP" sz="1800" b="0" i="0" u="none" strike="noStrike">
              <a:solidFill>
                <a:srgbClr val="FF0000"/>
              </a:solidFill>
              <a:effectLst/>
              <a:latin typeface="+mn-lt"/>
              <a:ea typeface="+mn-ea"/>
              <a:cs typeface="+mn-cs"/>
            </a:rPr>
            <a:t>_</a:t>
          </a:r>
          <a:r>
            <a:rPr lang="ja-JP" altLang="en-US" sz="1800" b="0" i="0" u="none" strike="noStrike">
              <a:solidFill>
                <a:srgbClr val="FF0000"/>
              </a:solidFill>
              <a:effectLst/>
              <a:latin typeface="+mn-lt"/>
              <a:ea typeface="+mn-ea"/>
              <a:cs typeface="+mn-cs"/>
            </a:rPr>
            <a:t>農林太郎</a:t>
          </a:r>
          <a:r>
            <a:rPr lang="en-US" altLang="ja-JP" sz="1800" b="0" i="0" u="none" strike="noStrike">
              <a:solidFill>
                <a:srgbClr val="FF0000"/>
              </a:solidFill>
              <a:effectLst/>
              <a:latin typeface="+mn-lt"/>
              <a:ea typeface="+mn-ea"/>
              <a:cs typeface="+mn-cs"/>
            </a:rPr>
            <a:t>_</a:t>
          </a:r>
          <a:r>
            <a:rPr lang="ja-JP" altLang="en-US" sz="1800" b="0" i="0" u="none" strike="noStrike">
              <a:solidFill>
                <a:srgbClr val="FF0000"/>
              </a:solidFill>
              <a:effectLst/>
              <a:latin typeface="+mn-lt"/>
              <a:ea typeface="+mn-ea"/>
              <a:cs typeface="+mn-cs"/>
            </a:rPr>
            <a:t>⑨子</a:t>
          </a:r>
          <a:br>
            <a:rPr lang="ja-JP" altLang="en-US" sz="1800" b="0" i="0" u="none" strike="noStrike">
              <a:solidFill>
                <a:srgbClr val="FF0000"/>
              </a:solidFill>
              <a:effectLst/>
              <a:latin typeface="+mn-lt"/>
              <a:ea typeface="+mn-ea"/>
              <a:cs typeface="+mn-cs"/>
            </a:rPr>
          </a:br>
          <a:r>
            <a:rPr lang="ja-JP" altLang="en-US" sz="1800" b="0" i="0" u="none" strike="noStrike">
              <a:solidFill>
                <a:srgbClr val="FF0000"/>
              </a:solidFill>
              <a:effectLst/>
              <a:latin typeface="+mn-lt"/>
              <a:ea typeface="+mn-ea"/>
              <a:cs typeface="+mn-cs"/>
            </a:rPr>
            <a:t>   　　   </a:t>
          </a:r>
          <a:r>
            <a:rPr lang="ja-JP" altLang="en-US" sz="1800" b="0" i="0" u="none" strike="noStrike" baseline="0">
              <a:solidFill>
                <a:srgbClr val="FF0000"/>
              </a:solidFill>
              <a:effectLst/>
              <a:latin typeface="+mn-lt"/>
              <a:ea typeface="+mn-ea"/>
              <a:cs typeface="+mn-cs"/>
            </a:rPr>
            <a:t>   </a:t>
          </a:r>
          <a:r>
            <a:rPr lang="ja-JP" altLang="en-US" sz="1800" b="0" i="0" u="none" strike="noStrike">
              <a:solidFill>
                <a:srgbClr val="FF0000"/>
              </a:solidFill>
              <a:effectLst/>
              <a:latin typeface="+mn-lt"/>
              <a:ea typeface="+mn-ea"/>
              <a:cs typeface="+mn-cs"/>
            </a:rPr>
            <a:t>     ○○○</a:t>
          </a:r>
          <a:r>
            <a:rPr lang="en-US" altLang="ja-JP" sz="1800" b="0" i="0" u="none" strike="noStrike">
              <a:solidFill>
                <a:srgbClr val="FF0000"/>
              </a:solidFill>
              <a:effectLst/>
              <a:latin typeface="+mn-lt"/>
              <a:ea typeface="+mn-ea"/>
              <a:cs typeface="+mn-cs"/>
            </a:rPr>
            <a:t>_</a:t>
          </a:r>
          <a:r>
            <a:rPr lang="ja-JP" altLang="en-US" sz="1800" b="0" i="0" u="none" strike="noStrike">
              <a:solidFill>
                <a:srgbClr val="FF0000"/>
              </a:solidFill>
              <a:effectLst/>
              <a:latin typeface="+mn-lt"/>
              <a:ea typeface="+mn-ea"/>
              <a:cs typeface="+mn-cs"/>
            </a:rPr>
            <a:t>農林太郎</a:t>
          </a:r>
          <a:r>
            <a:rPr lang="en-US" altLang="ja-JP" sz="1800" b="0" i="0" u="none" strike="noStrike">
              <a:solidFill>
                <a:srgbClr val="FF0000"/>
              </a:solidFill>
              <a:effectLst/>
              <a:latin typeface="+mn-lt"/>
              <a:ea typeface="+mn-ea"/>
              <a:cs typeface="+mn-cs"/>
            </a:rPr>
            <a:t>_</a:t>
          </a:r>
          <a:r>
            <a:rPr lang="ja-JP" altLang="en-US" sz="1800" b="0" i="0" u="none" strike="noStrike">
              <a:solidFill>
                <a:srgbClr val="FF0000"/>
              </a:solidFill>
              <a:effectLst/>
              <a:latin typeface="+mn-lt"/>
              <a:ea typeface="+mn-ea"/>
              <a:cs typeface="+mn-cs"/>
            </a:rPr>
            <a:t>②③妻</a:t>
          </a:r>
          <a:br>
            <a:rPr lang="ja-JP" altLang="en-US" sz="1800" b="0" i="0" u="none" strike="noStrike">
              <a:solidFill>
                <a:srgbClr val="FF0000"/>
              </a:solidFill>
              <a:effectLst/>
              <a:latin typeface="+mn-lt"/>
              <a:ea typeface="+mn-ea"/>
              <a:cs typeface="+mn-cs"/>
            </a:rPr>
          </a:br>
          <a:r>
            <a:rPr lang="ja-JP" altLang="en-US" sz="1800" b="0" i="0" u="none" strike="noStrike">
              <a:solidFill>
                <a:srgbClr val="FF0000"/>
              </a:solidFill>
              <a:effectLst/>
              <a:latin typeface="+mn-lt"/>
              <a:ea typeface="+mn-ea"/>
              <a:cs typeface="+mn-cs"/>
            </a:rPr>
            <a:t>　　　 　　○○○</a:t>
          </a:r>
          <a:r>
            <a:rPr lang="en-US" altLang="ja-JP" sz="1800" b="0" i="0" u="none" strike="noStrike">
              <a:solidFill>
                <a:srgbClr val="FF0000"/>
              </a:solidFill>
              <a:effectLst/>
              <a:latin typeface="+mn-lt"/>
              <a:ea typeface="+mn-ea"/>
              <a:cs typeface="+mn-cs"/>
            </a:rPr>
            <a:t>_</a:t>
          </a:r>
          <a:r>
            <a:rPr lang="ja-JP" altLang="en-US" sz="1800" b="0" i="0" u="none" strike="noStrike">
              <a:solidFill>
                <a:srgbClr val="FF0000"/>
              </a:solidFill>
              <a:effectLst/>
              <a:latin typeface="+mn-lt"/>
              <a:ea typeface="+mn-ea"/>
              <a:cs typeface="+mn-cs"/>
            </a:rPr>
            <a:t>農林太郎</a:t>
          </a:r>
          <a:r>
            <a:rPr lang="en-US" altLang="ja-JP" sz="1800" b="0" i="0" u="none" strike="noStrike">
              <a:solidFill>
                <a:srgbClr val="FF0000"/>
              </a:solidFill>
              <a:effectLst/>
              <a:latin typeface="+mn-lt"/>
              <a:ea typeface="+mn-ea"/>
              <a:cs typeface="+mn-cs"/>
            </a:rPr>
            <a:t>_</a:t>
          </a:r>
          <a:r>
            <a:rPr lang="ja-JP" altLang="en-US" sz="1800" b="0" i="0" u="none" strike="noStrike">
              <a:solidFill>
                <a:srgbClr val="FF0000"/>
              </a:solidFill>
              <a:effectLst/>
              <a:latin typeface="+mn-lt"/>
              <a:ea typeface="+mn-ea"/>
              <a:cs typeface="+mn-cs"/>
            </a:rPr>
            <a:t>④⑥</a:t>
          </a:r>
          <a:br>
            <a:rPr lang="ja-JP" altLang="en-US" sz="1800" b="0" i="0" u="none" strike="noStrike">
              <a:solidFill>
                <a:srgbClr val="FF0000"/>
              </a:solidFill>
              <a:effectLst/>
              <a:latin typeface="+mn-lt"/>
              <a:ea typeface="+mn-ea"/>
              <a:cs typeface="+mn-cs"/>
            </a:rPr>
          </a:br>
          <a:r>
            <a:rPr lang="ja-JP" altLang="en-US" sz="1800" b="0" i="0" u="none" strike="noStrike">
              <a:solidFill>
                <a:srgbClr val="FF0000"/>
              </a:solidFill>
              <a:effectLst/>
              <a:latin typeface="+mn-lt"/>
              <a:ea typeface="+mn-ea"/>
              <a:cs typeface="+mn-cs"/>
            </a:rPr>
            <a:t>　　　　</a:t>
          </a:r>
          <a:r>
            <a:rPr lang="en-US" altLang="ja-JP" sz="1800" b="0" i="0" u="none" strike="noStrike">
              <a:solidFill>
                <a:srgbClr val="FF0000"/>
              </a:solidFill>
              <a:effectLst/>
              <a:latin typeface="+mn-lt"/>
              <a:ea typeface="+mn-ea"/>
              <a:cs typeface="+mn-cs"/>
            </a:rPr>
            <a:t>1⃣</a:t>
          </a:r>
          <a:r>
            <a:rPr lang="ja-JP" altLang="en-US" sz="1800" b="0" i="0" u="none" strike="noStrike">
              <a:solidFill>
                <a:srgbClr val="FF0000"/>
              </a:solidFill>
              <a:effectLst/>
              <a:latin typeface="+mn-lt"/>
              <a:ea typeface="+mn-ea"/>
              <a:cs typeface="+mn-cs"/>
            </a:rPr>
            <a:t>　：所属所コード３桁（半角）</a:t>
          </a:r>
          <a:br>
            <a:rPr lang="ja-JP" altLang="en-US" sz="1800" b="0" i="0" u="none" strike="noStrike">
              <a:solidFill>
                <a:srgbClr val="FF0000"/>
              </a:solidFill>
              <a:effectLst/>
              <a:latin typeface="+mn-lt"/>
              <a:ea typeface="+mn-ea"/>
              <a:cs typeface="+mn-cs"/>
            </a:rPr>
          </a:br>
          <a:r>
            <a:rPr lang="ja-JP" altLang="en-US" sz="1800" b="0" i="0" u="none" strike="noStrike">
              <a:solidFill>
                <a:srgbClr val="FF0000"/>
              </a:solidFill>
              <a:effectLst/>
              <a:latin typeface="+mn-lt"/>
              <a:ea typeface="+mn-ea"/>
              <a:cs typeface="+mn-cs"/>
            </a:rPr>
            <a:t>　　　　</a:t>
          </a:r>
          <a:r>
            <a:rPr lang="en-US" altLang="ja-JP" sz="1800" b="0" i="0" u="none" strike="noStrike">
              <a:solidFill>
                <a:srgbClr val="FF0000"/>
              </a:solidFill>
              <a:effectLst/>
              <a:latin typeface="+mn-lt"/>
              <a:ea typeface="+mn-ea"/>
              <a:cs typeface="+mn-cs"/>
            </a:rPr>
            <a:t>2⃣</a:t>
          </a:r>
          <a:r>
            <a:rPr lang="ja-JP" altLang="en-US" sz="1800" b="0" i="0" u="none" strike="noStrike">
              <a:solidFill>
                <a:srgbClr val="FF0000"/>
              </a:solidFill>
              <a:effectLst/>
              <a:latin typeface="+mn-lt"/>
              <a:ea typeface="+mn-ea"/>
              <a:cs typeface="+mn-cs"/>
            </a:rPr>
            <a:t>　：組合員氏名</a:t>
          </a:r>
          <a:br>
            <a:rPr lang="ja-JP" altLang="en-US" sz="1800" b="0" i="0" u="none" strike="noStrike">
              <a:solidFill>
                <a:srgbClr val="FF0000"/>
              </a:solidFill>
              <a:effectLst/>
              <a:latin typeface="+mn-lt"/>
              <a:ea typeface="+mn-ea"/>
              <a:cs typeface="+mn-cs"/>
            </a:rPr>
          </a:br>
          <a:r>
            <a:rPr lang="ja-JP" altLang="en-US" sz="1800" b="0" i="0" u="none" strike="noStrike">
              <a:solidFill>
                <a:srgbClr val="FF0000"/>
              </a:solidFill>
              <a:effectLst/>
              <a:latin typeface="+mn-lt"/>
              <a:ea typeface="+mn-ea"/>
              <a:cs typeface="+mn-cs"/>
            </a:rPr>
            <a:t>　　　　</a:t>
          </a:r>
          <a:r>
            <a:rPr lang="en-US" altLang="ja-JP" sz="1800" b="0" i="0" u="none" strike="noStrike">
              <a:solidFill>
                <a:srgbClr val="FF0000"/>
              </a:solidFill>
              <a:effectLst/>
              <a:latin typeface="+mn-lt"/>
              <a:ea typeface="+mn-ea"/>
              <a:cs typeface="+mn-cs"/>
            </a:rPr>
            <a:t>3⃣</a:t>
          </a:r>
          <a:r>
            <a:rPr lang="ja-JP" altLang="en-US" sz="1800" b="0" i="0" u="none" strike="noStrike">
              <a:solidFill>
                <a:srgbClr val="FF0000"/>
              </a:solidFill>
              <a:effectLst/>
              <a:latin typeface="+mn-lt"/>
              <a:ea typeface="+mn-ea"/>
              <a:cs typeface="+mn-cs"/>
            </a:rPr>
            <a:t>　：被扶養者申告書（様式９）に記載されている申請理由番号を記載</a:t>
          </a:r>
          <a:br>
            <a:rPr lang="ja-JP" altLang="en-US" sz="1800" b="0" i="0" u="none" strike="noStrike">
              <a:solidFill>
                <a:srgbClr val="FF0000"/>
              </a:solidFill>
              <a:effectLst/>
              <a:latin typeface="+mn-lt"/>
              <a:ea typeface="+mn-ea"/>
              <a:cs typeface="+mn-cs"/>
            </a:rPr>
          </a:br>
          <a:r>
            <a:rPr lang="ja-JP" altLang="en-US" sz="1800" b="0" i="0" u="none" strike="noStrike">
              <a:solidFill>
                <a:srgbClr val="FF0000"/>
              </a:solidFill>
              <a:effectLst/>
              <a:latin typeface="+mn-lt"/>
              <a:ea typeface="+mn-ea"/>
              <a:cs typeface="+mn-cs"/>
            </a:rPr>
            <a:t>　　　　</a:t>
          </a:r>
          <a:r>
            <a:rPr lang="en-US" altLang="ja-JP" sz="1800" b="0" i="0" u="none" strike="noStrike">
              <a:solidFill>
                <a:srgbClr val="FF0000"/>
              </a:solidFill>
              <a:effectLst/>
              <a:latin typeface="+mn-lt"/>
              <a:ea typeface="+mn-ea"/>
              <a:cs typeface="+mn-cs"/>
            </a:rPr>
            <a:t>4⃣</a:t>
          </a:r>
          <a:r>
            <a:rPr lang="ja-JP" altLang="en-US" sz="1800" b="0" i="0" u="none" strike="noStrike">
              <a:solidFill>
                <a:srgbClr val="FF0000"/>
              </a:solidFill>
              <a:effectLst/>
              <a:latin typeface="+mn-lt"/>
              <a:ea typeface="+mn-ea"/>
              <a:cs typeface="+mn-cs"/>
            </a:rPr>
            <a:t>　：続柄を記載（妻・子・母等）（本人のみの申請の場合は不要）</a:t>
          </a:r>
          <a:br>
            <a:rPr lang="ja-JP" altLang="en-US" sz="1800" b="0" i="0" u="none" strike="noStrike">
              <a:solidFill>
                <a:srgbClr val="FF0000"/>
              </a:solidFill>
              <a:effectLst/>
              <a:latin typeface="+mn-lt"/>
              <a:ea typeface="+mn-ea"/>
              <a:cs typeface="+mn-cs"/>
            </a:rPr>
          </a:br>
          <a:r>
            <a:rPr lang="ja-JP" altLang="en-US" sz="1800" b="0" i="0" u="none" strike="noStrike">
              <a:solidFill>
                <a:srgbClr val="FF0000"/>
              </a:solidFill>
              <a:effectLst/>
              <a:latin typeface="+mn-lt"/>
              <a:ea typeface="+mn-ea"/>
              <a:cs typeface="+mn-cs"/>
            </a:rPr>
            <a:t>　　　　　</a:t>
          </a:r>
          <a:r>
            <a:rPr lang="en-US" altLang="ja-JP" sz="1800" b="0" i="0" u="none" strike="noStrike">
              <a:solidFill>
                <a:srgbClr val="FF0000"/>
              </a:solidFill>
              <a:effectLst/>
              <a:latin typeface="+mn-lt"/>
              <a:ea typeface="+mn-ea"/>
              <a:cs typeface="+mn-cs"/>
            </a:rPr>
            <a:t>※</a:t>
          </a:r>
          <a:r>
            <a:rPr lang="ja-JP" altLang="en-US" sz="1800" b="0" i="0" u="none" strike="noStrike">
              <a:solidFill>
                <a:srgbClr val="FF0000"/>
              </a:solidFill>
              <a:effectLst/>
              <a:latin typeface="+mn-lt"/>
              <a:ea typeface="+mn-ea"/>
              <a:cs typeface="+mn-cs"/>
            </a:rPr>
            <a:t>繋ぎのアンダーバーは半角（全角は不可）</a:t>
          </a:r>
          <a:r>
            <a:rPr lang="ja-JP" altLang="en-US" sz="3200">
              <a:solidFill>
                <a:srgbClr val="FF0000"/>
              </a:solidFill>
            </a:rPr>
            <a:t> </a:t>
          </a:r>
          <a:endParaRPr lang="en-US" altLang="ja-JP" sz="3200">
            <a:solidFill>
              <a:srgbClr val="FF0000"/>
            </a:solidFill>
          </a:endParaRPr>
        </a:p>
        <a:p>
          <a:pPr algn="l"/>
          <a:endParaRPr lang="en-US" altLang="ja-JP" sz="3200" b="0" i="0" u="none" strike="noStrike">
            <a:solidFill>
              <a:srgbClr val="FF0000"/>
            </a:solidFill>
            <a:effectLst/>
            <a:latin typeface="+mn-lt"/>
            <a:ea typeface="+mn-ea"/>
            <a:cs typeface="+mn-cs"/>
          </a:endParaRPr>
        </a:p>
        <a:p>
          <a:pPr algn="l"/>
          <a:r>
            <a:rPr lang="ja-JP" altLang="en-US" sz="1800" b="0" i="0" u="none" strike="noStrike">
              <a:solidFill>
                <a:srgbClr val="FF0000"/>
              </a:solidFill>
              <a:effectLst/>
              <a:latin typeface="+mn-lt"/>
              <a:ea typeface="+mn-ea"/>
              <a:cs typeface="+mn-cs"/>
            </a:rPr>
            <a:t>　　・</a:t>
          </a:r>
          <a:r>
            <a:rPr lang="ja-JP" altLang="en-US" sz="1800" b="0" i="0" u="none" strike="noStrike" baseline="0">
              <a:solidFill>
                <a:srgbClr val="FF0000"/>
              </a:solidFill>
              <a:effectLst/>
              <a:latin typeface="+mn-lt"/>
              <a:ea typeface="+mn-ea"/>
              <a:cs typeface="+mn-cs"/>
            </a:rPr>
            <a:t>   </a:t>
          </a:r>
          <a:r>
            <a:rPr lang="en-US" altLang="ja-JP" sz="1800" b="0" i="0" u="none" strike="noStrike">
              <a:solidFill>
                <a:srgbClr val="FF0000"/>
              </a:solidFill>
              <a:effectLst/>
              <a:latin typeface="+mn-ea"/>
              <a:ea typeface="+mn-ea"/>
              <a:cs typeface="+mn-cs"/>
            </a:rPr>
            <a:t>RPA</a:t>
          </a:r>
          <a:r>
            <a:rPr lang="ja-JP" altLang="en-US" sz="1800" b="0" i="0" u="none" strike="noStrike">
              <a:solidFill>
                <a:srgbClr val="FF0000"/>
              </a:solidFill>
              <a:effectLst/>
              <a:latin typeface="+mn-lt"/>
              <a:ea typeface="+mn-ea"/>
              <a:cs typeface="+mn-cs"/>
            </a:rPr>
            <a:t>は、所属所コードの３桁（〇〇〇）が、件名の文頭に来なければ、所属所の識別ができないためエラーと</a:t>
          </a:r>
          <a:endParaRPr lang="en-US" altLang="ja-JP" sz="1800" b="0" i="0" u="none" strike="noStrike">
            <a:solidFill>
              <a:srgbClr val="FF0000"/>
            </a:solidFill>
            <a:effectLst/>
            <a:latin typeface="+mn-lt"/>
            <a:ea typeface="+mn-ea"/>
            <a:cs typeface="+mn-cs"/>
          </a:endParaRPr>
        </a:p>
        <a:p>
          <a:pPr algn="l"/>
          <a:r>
            <a:rPr lang="ja-JP" altLang="en-US" sz="1800" b="0" i="0" u="none" strike="noStrike">
              <a:solidFill>
                <a:srgbClr val="FF0000"/>
              </a:solidFill>
              <a:effectLst/>
              <a:latin typeface="+mn-lt"/>
              <a:ea typeface="+mn-ea"/>
              <a:cs typeface="+mn-cs"/>
            </a:rPr>
            <a:t>　　なります。</a:t>
          </a:r>
          <a:endParaRPr lang="en-US" altLang="ja-JP" sz="1800" b="0" i="0" u="none" strike="noStrike">
            <a:solidFill>
              <a:srgbClr val="FF0000"/>
            </a:solidFill>
            <a:effectLst/>
            <a:latin typeface="+mn-lt"/>
            <a:ea typeface="+mn-ea"/>
            <a:cs typeface="+mn-cs"/>
          </a:endParaRPr>
        </a:p>
        <a:p>
          <a:pPr algn="l"/>
          <a:r>
            <a:rPr lang="ja-JP" altLang="en-US" sz="1800" b="0" i="0" u="none" strike="noStrike">
              <a:solidFill>
                <a:srgbClr val="FF0000"/>
              </a:solidFill>
              <a:effectLst/>
              <a:latin typeface="+mn-lt"/>
              <a:ea typeface="+mn-ea"/>
              <a:cs typeface="+mn-cs"/>
            </a:rPr>
            <a:t>　　・</a:t>
          </a:r>
          <a:r>
            <a:rPr lang="en-US" altLang="ja-JP" sz="1800" b="0" i="0" u="none" strike="noStrike">
              <a:solidFill>
                <a:srgbClr val="FF0000"/>
              </a:solidFill>
              <a:effectLst/>
              <a:latin typeface="+mn-lt"/>
              <a:ea typeface="+mn-ea"/>
              <a:cs typeface="+mn-cs"/>
            </a:rPr>
            <a:t>【</a:t>
          </a:r>
          <a:r>
            <a:rPr lang="ja-JP" altLang="en-US" sz="1800" b="0" i="0" u="none" strike="noStrike">
              <a:solidFill>
                <a:srgbClr val="FF0000"/>
              </a:solidFill>
              <a:effectLst/>
              <a:latin typeface="+mn-lt"/>
              <a:ea typeface="+mn-ea"/>
              <a:cs typeface="+mn-cs"/>
            </a:rPr>
            <a:t>　</a:t>
          </a:r>
          <a:r>
            <a:rPr lang="en-US" altLang="ja-JP" sz="1800" b="0" i="0" u="none" strike="noStrike">
              <a:solidFill>
                <a:srgbClr val="FF0000"/>
              </a:solidFill>
              <a:effectLst/>
              <a:latin typeface="+mn-lt"/>
              <a:ea typeface="+mn-ea"/>
              <a:cs typeface="+mn-cs"/>
            </a:rPr>
            <a:t>】</a:t>
          </a:r>
          <a:r>
            <a:rPr lang="ja-JP" altLang="en-US" sz="1800" b="0" i="0" u="none" strike="noStrike">
              <a:solidFill>
                <a:srgbClr val="FF0000"/>
              </a:solidFill>
              <a:effectLst/>
              <a:latin typeface="+mn-lt"/>
              <a:ea typeface="+mn-ea"/>
              <a:cs typeface="+mn-cs"/>
            </a:rPr>
            <a:t>隅付き括弧（例</a:t>
          </a:r>
          <a:r>
            <a:rPr lang="en-US" altLang="ja-JP" sz="1800" b="0" i="0" u="none" strike="noStrike">
              <a:solidFill>
                <a:srgbClr val="FF0000"/>
              </a:solidFill>
              <a:effectLst/>
              <a:latin typeface="+mn-lt"/>
              <a:ea typeface="+mn-ea"/>
              <a:cs typeface="+mn-cs"/>
            </a:rPr>
            <a:t>【</a:t>
          </a:r>
          <a:r>
            <a:rPr lang="ja-JP" altLang="en-US" sz="1800" b="0" i="0" u="none" strike="noStrike">
              <a:solidFill>
                <a:srgbClr val="FF0000"/>
              </a:solidFill>
              <a:effectLst/>
              <a:latin typeface="+mn-lt"/>
              <a:ea typeface="+mn-ea"/>
              <a:cs typeface="+mn-cs"/>
            </a:rPr>
            <a:t>機２</a:t>
          </a:r>
          <a:r>
            <a:rPr lang="en-US" altLang="ja-JP" sz="1800" b="0" i="0" u="none" strike="noStrike">
              <a:solidFill>
                <a:srgbClr val="FF0000"/>
              </a:solidFill>
              <a:effectLst/>
              <a:latin typeface="+mn-lt"/>
              <a:ea typeface="+mn-ea"/>
              <a:cs typeface="+mn-cs"/>
            </a:rPr>
            <a:t>】【</a:t>
          </a:r>
          <a:r>
            <a:rPr lang="ja-JP" altLang="en-US" sz="1800" b="0" i="0" u="none" strike="noStrike">
              <a:solidFill>
                <a:srgbClr val="FF0000"/>
              </a:solidFill>
              <a:effectLst/>
              <a:latin typeface="+mn-lt"/>
              <a:ea typeface="+mn-ea"/>
              <a:cs typeface="+mn-cs"/>
            </a:rPr>
            <a:t>担当者限り</a:t>
          </a:r>
          <a:r>
            <a:rPr lang="en-US" altLang="ja-JP" sz="1800" b="0" i="0" u="none" strike="noStrike">
              <a:solidFill>
                <a:srgbClr val="FF0000"/>
              </a:solidFill>
              <a:effectLst/>
              <a:latin typeface="+mn-lt"/>
              <a:ea typeface="+mn-ea"/>
              <a:cs typeface="+mn-cs"/>
            </a:rPr>
            <a:t>】</a:t>
          </a:r>
          <a:r>
            <a:rPr lang="ja-JP" altLang="en-US" sz="1800" b="0" i="0" u="none" strike="noStrike">
              <a:solidFill>
                <a:srgbClr val="FF0000"/>
              </a:solidFill>
              <a:effectLst/>
              <a:latin typeface="+mn-lt"/>
              <a:ea typeface="+mn-ea"/>
              <a:cs typeface="+mn-cs"/>
            </a:rPr>
            <a:t>）、</a:t>
          </a:r>
          <a:r>
            <a:rPr lang="ja-JP" altLang="en-US" sz="1800" b="1" i="0" u="none" strike="noStrike">
              <a:solidFill>
                <a:srgbClr val="FF0000"/>
              </a:solidFill>
              <a:effectLst/>
              <a:latin typeface="+mn-lt"/>
              <a:ea typeface="+mn-ea"/>
              <a:cs typeface="+mn-cs"/>
            </a:rPr>
            <a:t>：</a:t>
          </a:r>
          <a:r>
            <a:rPr lang="ja-JP" altLang="en-US" sz="1800" b="0" i="0" u="none" strike="noStrike">
              <a:solidFill>
                <a:srgbClr val="FF0000"/>
              </a:solidFill>
              <a:effectLst/>
              <a:latin typeface="+mn-lt"/>
              <a:ea typeface="+mn-ea"/>
              <a:cs typeface="+mn-cs"/>
            </a:rPr>
            <a:t>コロン（例</a:t>
          </a:r>
          <a:r>
            <a:rPr lang="ja-JP" altLang="en-US" sz="1800" b="0" i="0" u="none" strike="noStrike" baseline="0">
              <a:solidFill>
                <a:srgbClr val="FF0000"/>
              </a:solidFill>
              <a:effectLst/>
              <a:latin typeface="+mn-lt"/>
              <a:ea typeface="+mn-ea"/>
              <a:cs typeface="+mn-cs"/>
            </a:rPr>
            <a:t>  </a:t>
          </a:r>
          <a:r>
            <a:rPr lang="en-US" altLang="ja-JP" sz="1800" b="0" i="0" u="none" strike="noStrike">
              <a:solidFill>
                <a:srgbClr val="FF0000"/>
              </a:solidFill>
              <a:effectLst/>
              <a:latin typeface="+mn-ea"/>
              <a:ea typeface="+mn-ea"/>
              <a:cs typeface="+mn-cs"/>
            </a:rPr>
            <a:t>R</a:t>
          </a:r>
          <a:r>
            <a:rPr lang="ja-JP" altLang="en-US" sz="1800" b="0" i="0" u="none" strike="noStrike">
              <a:solidFill>
                <a:srgbClr val="FF0000"/>
              </a:solidFill>
              <a:effectLst/>
              <a:latin typeface="+mn-ea"/>
              <a:ea typeface="+mn-ea"/>
              <a:cs typeface="+mn-cs"/>
            </a:rPr>
            <a:t>Ｅ： </a:t>
          </a:r>
          <a:r>
            <a:rPr lang="en-US" altLang="ja-JP" sz="1800" b="0" i="0" u="none" strike="noStrike">
              <a:solidFill>
                <a:srgbClr val="FF0000"/>
              </a:solidFill>
              <a:effectLst/>
              <a:latin typeface="+mn-ea"/>
              <a:ea typeface="+mn-ea"/>
              <a:cs typeface="+mn-cs"/>
            </a:rPr>
            <a:t>F</a:t>
          </a:r>
          <a:r>
            <a:rPr lang="ja-JP" altLang="en-US" sz="1800" b="0" i="0" u="none" strike="noStrike">
              <a:solidFill>
                <a:srgbClr val="FF0000"/>
              </a:solidFill>
              <a:effectLst/>
              <a:latin typeface="+mn-ea"/>
              <a:ea typeface="+mn-ea"/>
              <a:cs typeface="+mn-cs"/>
            </a:rPr>
            <a:t>Ｗ：</a:t>
          </a:r>
          <a:r>
            <a:rPr lang="ja-JP" altLang="en-US" sz="1800" b="0" i="0" u="none" strike="noStrike">
              <a:solidFill>
                <a:srgbClr val="FF0000"/>
              </a:solidFill>
              <a:effectLst/>
              <a:latin typeface="+mn-lt"/>
              <a:ea typeface="+mn-ea"/>
              <a:cs typeface="+mn-cs"/>
            </a:rPr>
            <a:t>）は使用しないでください。</a:t>
          </a:r>
          <a:r>
            <a:rPr lang="ja-JP" altLang="en-US" sz="3200">
              <a:solidFill>
                <a:srgbClr val="FF0000"/>
              </a:solidFill>
            </a:rPr>
            <a:t> </a:t>
          </a:r>
          <a:endParaRPr lang="en-US" altLang="ja-JP" sz="3200">
            <a:solidFill>
              <a:srgbClr val="FF0000"/>
            </a:solidFill>
          </a:endParaRPr>
        </a:p>
        <a:p>
          <a:pPr algn="l"/>
          <a:endParaRPr lang="en-US" altLang="ja-JP" sz="3200" b="1" i="0" u="none" strike="noStrike">
            <a:solidFill>
              <a:srgbClr val="FF0000"/>
            </a:solidFill>
            <a:effectLst/>
            <a:latin typeface="+mn-lt"/>
            <a:ea typeface="+mn-ea"/>
            <a:cs typeface="+mn-cs"/>
          </a:endParaRPr>
        </a:p>
        <a:p>
          <a:pPr algn="l"/>
          <a:r>
            <a:rPr lang="ja-JP" altLang="en-US" sz="1800" b="1" i="0" u="none" strike="noStrike">
              <a:solidFill>
                <a:srgbClr val="FF0000"/>
              </a:solidFill>
              <a:effectLst/>
              <a:latin typeface="ＤＦ特太ゴシック体" panose="020B0509000000000000" pitchFamily="49" charset="-128"/>
              <a:ea typeface="ＤＦ特太ゴシック体" panose="020B0509000000000000" pitchFamily="49" charset="-128"/>
              <a:cs typeface="+mn-cs"/>
            </a:rPr>
            <a:t>　ルール（</a:t>
          </a:r>
          <a:r>
            <a:rPr lang="en-US" altLang="ja-JP" sz="1800" b="1" i="0" u="none" strike="noStrike">
              <a:solidFill>
                <a:srgbClr val="FF0000"/>
              </a:solidFill>
              <a:effectLst/>
              <a:latin typeface="ＤＦ特太ゴシック体" panose="020B0509000000000000" pitchFamily="49" charset="-128"/>
              <a:ea typeface="ＤＦ特太ゴシック体" panose="020B0509000000000000" pitchFamily="49" charset="-128"/>
              <a:cs typeface="+mn-cs"/>
            </a:rPr>
            <a:t>Ⅱ</a:t>
          </a:r>
          <a:r>
            <a:rPr lang="ja-JP" altLang="en-US" sz="1800" b="1" i="0" u="none" strike="noStrike">
              <a:solidFill>
                <a:srgbClr val="FF0000"/>
              </a:solidFill>
              <a:effectLst/>
              <a:latin typeface="ＤＦ特太ゴシック体" panose="020B0509000000000000" pitchFamily="49" charset="-128"/>
              <a:ea typeface="ＤＦ特太ゴシック体" panose="020B0509000000000000" pitchFamily="49" charset="-128"/>
              <a:cs typeface="+mn-cs"/>
            </a:rPr>
            <a:t>）</a:t>
          </a:r>
          <a:endParaRPr lang="en-US" altLang="ja-JP" sz="1800" b="1" i="0" u="none" strike="noStrike">
            <a:solidFill>
              <a:srgbClr val="FF0000"/>
            </a:solidFill>
            <a:effectLst/>
            <a:latin typeface="ＤＦ特太ゴシック体" panose="020B0509000000000000" pitchFamily="49" charset="-128"/>
            <a:ea typeface="ＤＦ特太ゴシック体" panose="020B0509000000000000" pitchFamily="49" charset="-128"/>
            <a:cs typeface="+mn-cs"/>
          </a:endParaRPr>
        </a:p>
        <a:p>
          <a:pPr algn="l"/>
          <a:r>
            <a:rPr lang="ja-JP" altLang="en-US" sz="1800" b="1" i="0" u="none" strike="noStrike">
              <a:solidFill>
                <a:srgbClr val="FF0000"/>
              </a:solidFill>
              <a:effectLst/>
              <a:latin typeface="+mn-lt"/>
              <a:ea typeface="+mn-ea"/>
              <a:cs typeface="+mn-cs"/>
            </a:rPr>
            <a:t>　　・初回の申請のみ申告のメールアドレス</a:t>
          </a:r>
          <a:r>
            <a:rPr kumimoji="0" lang="ja-JP" altLang="en-US" sz="1800" b="1" i="0" u="none" strike="noStrike" kern="0" cap="none" spc="0" normalizeH="0" baseline="0" noProof="0">
              <a:ln>
                <a:noFill/>
              </a:ln>
              <a:solidFill>
                <a:srgbClr val="FF0000"/>
              </a:solidFill>
              <a:effectLst/>
              <a:uLnTx/>
              <a:uFillTx/>
              <a:latin typeface="+mn-lt"/>
              <a:ea typeface="+mn-ea"/>
              <a:cs typeface="+mn-cs"/>
            </a:rPr>
            <a:t>（</a:t>
          </a:r>
          <a:r>
            <a:rPr kumimoji="0" lang="en-US" altLang="ja-JP" sz="1800" b="1" i="0" u="none" strike="noStrike" kern="0" cap="none" spc="0" normalizeH="0" baseline="0" noProof="0">
              <a:ln>
                <a:noFill/>
              </a:ln>
              <a:solidFill>
                <a:srgbClr val="FF0000"/>
              </a:solidFill>
              <a:effectLst/>
              <a:uLnTx/>
              <a:uFillTx/>
              <a:latin typeface="+mn-lt"/>
              <a:ea typeface="+mn-ea"/>
              <a:cs typeface="+mn-cs"/>
            </a:rPr>
            <a:t>kyosai_sinkoku@maff.go.jp</a:t>
          </a:r>
          <a:r>
            <a:rPr kumimoji="0" lang="ja-JP" altLang="en-US" sz="1800" b="1" i="0" u="none" strike="noStrike" kern="0" cap="none" spc="0" normalizeH="0" baseline="0" noProof="0">
              <a:ln>
                <a:noFill/>
              </a:ln>
              <a:solidFill>
                <a:srgbClr val="FF0000"/>
              </a:solidFill>
              <a:effectLst/>
              <a:uLnTx/>
              <a:uFillTx/>
              <a:latin typeface="+mn-lt"/>
              <a:ea typeface="+mn-ea"/>
              <a:cs typeface="+mn-cs"/>
            </a:rPr>
            <a:t>）</a:t>
          </a:r>
          <a:r>
            <a:rPr lang="ja-JP" altLang="en-US" sz="1800" b="1" i="0" u="none" strike="noStrike">
              <a:solidFill>
                <a:srgbClr val="FF0000"/>
              </a:solidFill>
              <a:effectLst/>
              <a:latin typeface="+mn-lt"/>
              <a:ea typeface="+mn-ea"/>
              <a:cs typeface="+mn-cs"/>
            </a:rPr>
            <a:t>に送信</a:t>
          </a:r>
          <a:endParaRPr lang="en-US" altLang="ja-JP" sz="1800" b="1" i="0" u="none" strike="noStrike">
            <a:solidFill>
              <a:srgbClr val="FF0000"/>
            </a:solidFill>
            <a:effectLst/>
            <a:latin typeface="+mn-lt"/>
            <a:ea typeface="+mn-ea"/>
            <a:cs typeface="+mn-cs"/>
          </a:endParaRPr>
        </a:p>
        <a:p>
          <a:pPr algn="l"/>
          <a:endParaRPr lang="en-US" altLang="ja-JP" sz="1800" b="1" i="0" u="none" strike="noStrike">
            <a:solidFill>
              <a:srgbClr val="FF0000"/>
            </a:solidFill>
            <a:effectLst/>
            <a:latin typeface="+mn-lt"/>
            <a:ea typeface="+mn-ea"/>
            <a:cs typeface="+mn-cs"/>
          </a:endParaRPr>
        </a:p>
        <a:p>
          <a:pPr algn="l"/>
          <a:r>
            <a:rPr lang="ja-JP" altLang="en-US" sz="1800" baseline="0">
              <a:solidFill>
                <a:srgbClr val="FF0000"/>
              </a:solidFill>
            </a:rPr>
            <a:t> 　　</a:t>
          </a:r>
          <a:r>
            <a:rPr lang="ja-JP" altLang="en-US" sz="1800" b="1" baseline="0">
              <a:solidFill>
                <a:srgbClr val="FF0000"/>
              </a:solidFill>
            </a:rPr>
            <a:t>　</a:t>
          </a:r>
          <a:r>
            <a:rPr lang="ja-JP" altLang="en-US" sz="1800" b="0" i="0" u="sng" strike="noStrike">
              <a:solidFill>
                <a:srgbClr val="FF0000"/>
              </a:solidFill>
              <a:effectLst/>
              <a:latin typeface="+mn-lt"/>
              <a:ea typeface="+mn-ea"/>
              <a:cs typeface="+mn-cs"/>
            </a:rPr>
            <a:t>差替え</a:t>
          </a:r>
          <a:r>
            <a:rPr lang="ja-JP" altLang="en-US" sz="1800" b="0" i="0" u="none" strike="noStrike">
              <a:solidFill>
                <a:srgbClr val="FF0000"/>
              </a:solidFill>
              <a:effectLst/>
              <a:latin typeface="+mn-lt"/>
              <a:ea typeface="+mn-ea"/>
              <a:cs typeface="+mn-cs"/>
            </a:rPr>
            <a:t>や</a:t>
          </a:r>
          <a:r>
            <a:rPr lang="ja-JP" altLang="en-US" sz="1800" b="0" i="0" u="sng" strike="noStrike">
              <a:solidFill>
                <a:srgbClr val="FF0000"/>
              </a:solidFill>
              <a:effectLst/>
              <a:latin typeface="+mn-lt"/>
              <a:ea typeface="+mn-ea"/>
              <a:cs typeface="+mn-cs"/>
            </a:rPr>
            <a:t>追加資料</a:t>
          </a:r>
          <a:r>
            <a:rPr lang="ja-JP" altLang="en-US" sz="1800" b="0" i="0" u="none" strike="noStrike">
              <a:solidFill>
                <a:srgbClr val="FF0000"/>
              </a:solidFill>
              <a:effectLst/>
              <a:latin typeface="+mn-lt"/>
              <a:ea typeface="+mn-ea"/>
              <a:cs typeface="+mn-cs"/>
            </a:rPr>
            <a:t>の提出は、</a:t>
          </a:r>
          <a:r>
            <a:rPr lang="ja-JP" altLang="en-US" sz="1800" b="0" i="0" u="sng" strike="noStrike">
              <a:solidFill>
                <a:srgbClr val="FF0000"/>
              </a:solidFill>
              <a:effectLst/>
              <a:latin typeface="+mn-lt"/>
              <a:ea typeface="+mn-ea"/>
              <a:cs typeface="+mn-cs"/>
            </a:rPr>
            <a:t>直接各所属所担当のメールアドレス</a:t>
          </a:r>
          <a:r>
            <a:rPr lang="ja-JP" altLang="en-US" sz="1800" b="0" i="0" u="none" strike="noStrike">
              <a:solidFill>
                <a:srgbClr val="FF0000"/>
              </a:solidFill>
              <a:effectLst/>
              <a:latin typeface="+mn-lt"/>
              <a:ea typeface="+mn-ea"/>
              <a:cs typeface="+mn-cs"/>
            </a:rPr>
            <a:t>にご提出ください。</a:t>
          </a:r>
          <a:endParaRPr lang="en-US" altLang="ja-JP" sz="3200" b="0" i="0" u="none" strike="noStrike">
            <a:solidFill>
              <a:srgbClr val="FF0000"/>
            </a:solidFill>
            <a:effectLst/>
            <a:latin typeface="+mn-lt"/>
            <a:ea typeface="+mn-ea"/>
            <a:cs typeface="+mn-cs"/>
          </a:endParaRPr>
        </a:p>
        <a:p>
          <a:pPr algn="l"/>
          <a:endParaRPr lang="en-US" altLang="ja-JP" sz="1800" b="1" i="0" u="none" strike="noStrike">
            <a:solidFill>
              <a:srgbClr val="FF0000"/>
            </a:solidFill>
            <a:effectLst/>
            <a:latin typeface="+mn-lt"/>
            <a:ea typeface="+mn-ea"/>
            <a:cs typeface="+mn-cs"/>
          </a:endParaRPr>
        </a:p>
        <a:p>
          <a:pPr algn="l"/>
          <a:r>
            <a:rPr lang="ja-JP" altLang="en-US" sz="1800" b="1" i="0" u="none" strike="noStrike">
              <a:solidFill>
                <a:srgbClr val="FF0000"/>
              </a:solidFill>
              <a:effectLst/>
              <a:latin typeface="+mn-lt"/>
              <a:ea typeface="+mn-ea"/>
              <a:cs typeface="+mn-cs"/>
            </a:rPr>
            <a:t>　　・被扶養者申告書（様式</a:t>
          </a:r>
          <a:r>
            <a:rPr lang="en-US" altLang="ja-JP" sz="1800" b="1" i="0" u="none" strike="noStrike">
              <a:solidFill>
                <a:srgbClr val="FF0000"/>
              </a:solidFill>
              <a:effectLst/>
              <a:latin typeface="+mn-lt"/>
              <a:ea typeface="+mn-ea"/>
              <a:cs typeface="+mn-cs"/>
            </a:rPr>
            <a:t>9</a:t>
          </a:r>
          <a:r>
            <a:rPr lang="ja-JP" altLang="en-US" sz="1800" b="1" i="0" u="none" strike="noStrike">
              <a:solidFill>
                <a:srgbClr val="FF0000"/>
              </a:solidFill>
              <a:effectLst/>
              <a:latin typeface="+mn-lt"/>
              <a:ea typeface="+mn-ea"/>
              <a:cs typeface="+mn-cs"/>
            </a:rPr>
            <a:t>号）にかかる申告以外は、資格のメールアドレス</a:t>
          </a:r>
          <a:r>
            <a:rPr lang="ja-JP" altLang="ja-JP" sz="1800" b="1" i="0">
              <a:solidFill>
                <a:srgbClr val="FF0000"/>
              </a:solidFill>
              <a:effectLst/>
              <a:latin typeface="+mn-lt"/>
              <a:ea typeface="+mn-ea"/>
              <a:cs typeface="+mn-cs"/>
            </a:rPr>
            <a:t>（</a:t>
          </a:r>
          <a:r>
            <a:rPr lang="en-US" altLang="ja-JP" sz="1800" b="1" i="0">
              <a:solidFill>
                <a:srgbClr val="FF0000"/>
              </a:solidFill>
              <a:effectLst/>
              <a:latin typeface="+mn-lt"/>
              <a:ea typeface="+mn-ea"/>
              <a:cs typeface="+mn-cs"/>
            </a:rPr>
            <a:t>kyosai_sikaku@maff.go.jp</a:t>
          </a:r>
          <a:r>
            <a:rPr lang="ja-JP" altLang="en-US" sz="1800" b="1" i="0">
              <a:solidFill>
                <a:srgbClr val="FF0000"/>
              </a:solidFill>
              <a:effectLst/>
              <a:latin typeface="+mn-lt"/>
              <a:ea typeface="+mn-ea"/>
              <a:cs typeface="+mn-cs"/>
            </a:rPr>
            <a:t>）</a:t>
          </a:r>
          <a:r>
            <a:rPr lang="ja-JP" altLang="en-US" sz="1800" b="1" i="0" u="none" strike="noStrike">
              <a:solidFill>
                <a:srgbClr val="FF0000"/>
              </a:solidFill>
              <a:effectLst/>
              <a:latin typeface="+mn-lt"/>
              <a:ea typeface="+mn-ea"/>
              <a:cs typeface="+mn-cs"/>
            </a:rPr>
            <a:t>に送信</a:t>
          </a:r>
          <a:endParaRPr lang="en-US" altLang="ja-JP" sz="1800" b="1" i="0" u="none" strike="noStrike">
            <a:solidFill>
              <a:srgbClr val="FF0000"/>
            </a:solidFill>
            <a:effectLst/>
            <a:latin typeface="+mn-lt"/>
            <a:ea typeface="+mn-ea"/>
            <a:cs typeface="+mn-cs"/>
          </a:endParaRPr>
        </a:p>
        <a:p>
          <a:pPr algn="l"/>
          <a:endParaRPr lang="en-US" altLang="ja-JP" sz="3200" b="1" i="0" u="none" strike="noStrike">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800" b="1" i="0">
              <a:solidFill>
                <a:srgbClr val="FF0000"/>
              </a:solidFill>
              <a:effectLst/>
              <a:latin typeface="ＤＦ特太ゴシック体" panose="020B0509000000000000" pitchFamily="49" charset="-128"/>
              <a:ea typeface="ＤＦ特太ゴシック体" panose="020B0509000000000000" pitchFamily="49" charset="-128"/>
              <a:cs typeface="+mn-cs"/>
            </a:rPr>
            <a:t>　ルール（</a:t>
          </a:r>
          <a:r>
            <a:rPr lang="en-US" altLang="ja-JP" sz="1800" b="1" i="0">
              <a:solidFill>
                <a:srgbClr val="FF0000"/>
              </a:solidFill>
              <a:effectLst/>
              <a:latin typeface="ＤＦ特太ゴシック体" panose="020B0509000000000000" pitchFamily="49" charset="-128"/>
              <a:ea typeface="ＤＦ特太ゴシック体" panose="020B0509000000000000" pitchFamily="49" charset="-128"/>
              <a:cs typeface="+mn-cs"/>
            </a:rPr>
            <a:t>Ⅲ</a:t>
          </a:r>
          <a:r>
            <a:rPr lang="ja-JP" altLang="ja-JP" sz="1800" b="1" i="0">
              <a:solidFill>
                <a:srgbClr val="FF0000"/>
              </a:solidFill>
              <a:effectLst/>
              <a:latin typeface="ＤＦ特太ゴシック体" panose="020B0509000000000000" pitchFamily="49" charset="-128"/>
              <a:ea typeface="ＤＦ特太ゴシック体" panose="020B0509000000000000" pitchFamily="49" charset="-128"/>
              <a:cs typeface="+mn-cs"/>
            </a:rPr>
            <a:t>）</a:t>
          </a:r>
          <a:endParaRPr lang="en-US" altLang="ja-JP" sz="1800" b="1" i="0" u="none" strike="noStrike">
            <a:solidFill>
              <a:srgbClr val="FF0000"/>
            </a:solidFill>
            <a:effectLst/>
            <a:latin typeface="ＤＦ特太ゴシック体" panose="020B0509000000000000" pitchFamily="49" charset="-128"/>
            <a:ea typeface="ＤＦ特太ゴシック体" panose="020B0509000000000000" pitchFamily="49" charset="-128"/>
            <a:cs typeface="+mn-cs"/>
          </a:endParaRPr>
        </a:p>
        <a:p>
          <a:pPr algn="l"/>
          <a:r>
            <a:rPr kumimoji="0" lang="ja-JP" altLang="en-US" sz="1800" b="1" i="0" u="none" strike="noStrike" kern="0" cap="none" spc="0" normalizeH="0" baseline="0" noProof="0">
              <a:ln>
                <a:noFill/>
              </a:ln>
              <a:solidFill>
                <a:srgbClr val="00B050"/>
              </a:solidFill>
              <a:effectLst/>
              <a:uLnTx/>
              <a:uFillTx/>
              <a:latin typeface="+mn-lt"/>
              <a:ea typeface="+mn-ea"/>
              <a:cs typeface="+mn-cs"/>
            </a:rPr>
            <a:t>　　</a:t>
          </a:r>
          <a:r>
            <a:rPr lang="ja-JP" altLang="en-US" sz="1800" b="1" i="0" u="none" strike="noStrike">
              <a:solidFill>
                <a:srgbClr val="FF0000"/>
              </a:solidFill>
              <a:effectLst/>
              <a:latin typeface="+mn-lt"/>
              <a:ea typeface="+mn-ea"/>
              <a:cs typeface="+mn-cs"/>
            </a:rPr>
            <a:t>複数の申請をする場合について</a:t>
          </a:r>
          <a:endParaRPr lang="en-US" altLang="ja-JP" sz="1800" b="1" i="0" u="none" strike="noStrike">
            <a:solidFill>
              <a:srgbClr val="FF0000"/>
            </a:solidFill>
            <a:effectLst/>
            <a:latin typeface="+mn-lt"/>
            <a:ea typeface="+mn-ea"/>
            <a:cs typeface="+mn-cs"/>
          </a:endParaRPr>
        </a:p>
        <a:p>
          <a:pPr algn="l"/>
          <a:r>
            <a:rPr lang="ja-JP" altLang="en-US" sz="1800" b="0" i="0" u="none" strike="noStrike">
              <a:solidFill>
                <a:srgbClr val="FF0000"/>
              </a:solidFill>
              <a:effectLst/>
              <a:latin typeface="+mn-lt"/>
              <a:ea typeface="+mn-ea"/>
              <a:cs typeface="+mn-cs"/>
            </a:rPr>
            <a:t>　　　申請理由が同一の場合のみ、複数の案件をまとめて提出できます。</a:t>
          </a:r>
          <a:endParaRPr lang="en-US" altLang="ja-JP" sz="3200">
            <a:solidFill>
              <a:srgbClr val="FF0000"/>
            </a:solidFill>
          </a:endParaRPr>
        </a:p>
        <a:p>
          <a:pPr algn="l"/>
          <a:r>
            <a:rPr lang="ja-JP" altLang="en-US" sz="1800" b="0" i="0" u="none" strike="noStrike">
              <a:solidFill>
                <a:srgbClr val="FF0000"/>
              </a:solidFill>
              <a:effectLst/>
              <a:latin typeface="+mn-lt"/>
              <a:ea typeface="+mn-ea"/>
              <a:cs typeface="+mn-cs"/>
            </a:rPr>
            <a:t>　　　</a:t>
          </a:r>
          <a:r>
            <a:rPr lang="ja-JP" altLang="en-US" sz="1800" b="0" i="0" u="sng" strike="noStrike">
              <a:solidFill>
                <a:srgbClr val="FF0000"/>
              </a:solidFill>
              <a:effectLst/>
              <a:latin typeface="+mn-lt"/>
              <a:ea typeface="+mn-ea"/>
              <a:cs typeface="+mn-cs"/>
            </a:rPr>
            <a:t>メールの件名の </a:t>
          </a:r>
          <a:r>
            <a:rPr lang="en-US" altLang="ja-JP" sz="1800" b="0" i="0" u="sng" strike="noStrike">
              <a:solidFill>
                <a:srgbClr val="FF0000"/>
              </a:solidFill>
              <a:effectLst/>
              <a:latin typeface="+mn-lt"/>
              <a:ea typeface="+mn-ea"/>
              <a:cs typeface="+mn-cs"/>
            </a:rPr>
            <a:t>2⃣    </a:t>
          </a:r>
          <a:r>
            <a:rPr lang="ja-JP" altLang="en-US" sz="1800" b="0" i="0" u="sng" strike="noStrike">
              <a:solidFill>
                <a:srgbClr val="FF0000"/>
              </a:solidFill>
              <a:effectLst/>
              <a:latin typeface="+mn-lt"/>
              <a:ea typeface="+mn-ea"/>
              <a:cs typeface="+mn-cs"/>
            </a:rPr>
            <a:t>組合員氏名の後に、他〇件と記載してください。</a:t>
          </a:r>
          <a:endParaRPr lang="en-US" altLang="ja-JP" sz="1800" b="0" i="0" u="sng" strike="noStrike">
            <a:solidFill>
              <a:srgbClr val="FF0000"/>
            </a:solidFill>
            <a:effectLst/>
            <a:latin typeface="+mn-lt"/>
            <a:ea typeface="+mn-ea"/>
            <a:cs typeface="+mn-cs"/>
          </a:endParaRPr>
        </a:p>
        <a:p>
          <a:pPr algn="l"/>
          <a:r>
            <a:rPr lang="ja-JP" altLang="en-US" sz="3200" baseline="0">
              <a:solidFill>
                <a:srgbClr val="FF0000"/>
              </a:solidFill>
            </a:rPr>
            <a:t> 　</a:t>
          </a:r>
          <a:r>
            <a:rPr lang="ja-JP" altLang="en-US" sz="3200">
              <a:solidFill>
                <a:srgbClr val="FF0000"/>
              </a:solidFill>
            </a:rPr>
            <a:t> </a:t>
          </a:r>
          <a:r>
            <a:rPr lang="ja-JP" altLang="en-US" sz="1800" b="0" i="0" u="none" strike="noStrike">
              <a:solidFill>
                <a:srgbClr val="FF0000"/>
              </a:solidFill>
              <a:effectLst/>
              <a:latin typeface="+mn-lt"/>
              <a:ea typeface="+mn-ea"/>
              <a:cs typeface="+mn-cs"/>
            </a:rPr>
            <a:t>（例）</a:t>
          </a:r>
          <a:r>
            <a:rPr lang="en-US" altLang="ja-JP" sz="1800" b="0" i="0" u="none" strike="noStrike">
              <a:solidFill>
                <a:srgbClr val="FF0000"/>
              </a:solidFill>
              <a:effectLst/>
              <a:latin typeface="+mn-lt"/>
              <a:ea typeface="+mn-ea"/>
              <a:cs typeface="+mn-cs"/>
            </a:rPr>
            <a:t>007_</a:t>
          </a:r>
          <a:r>
            <a:rPr lang="ja-JP" altLang="en-US" sz="1800" b="0" i="0" u="none" strike="noStrike">
              <a:solidFill>
                <a:srgbClr val="FF0000"/>
              </a:solidFill>
              <a:effectLst/>
              <a:latin typeface="+mn-lt"/>
              <a:ea typeface="+mn-ea"/>
              <a:cs typeface="+mn-cs"/>
            </a:rPr>
            <a:t>共済花子他２件</a:t>
          </a:r>
          <a:r>
            <a:rPr lang="en-US" altLang="ja-JP" sz="1800" b="0" i="0" u="none" strike="noStrike">
              <a:solidFill>
                <a:srgbClr val="FF0000"/>
              </a:solidFill>
              <a:effectLst/>
              <a:latin typeface="+mn-lt"/>
              <a:ea typeface="+mn-ea"/>
              <a:cs typeface="+mn-cs"/>
            </a:rPr>
            <a:t>_④</a:t>
          </a:r>
          <a:r>
            <a:rPr lang="ja-JP" altLang="en-US" sz="3200">
              <a:solidFill>
                <a:srgbClr val="FF0000"/>
              </a:solidFill>
            </a:rPr>
            <a:t> 　</a:t>
          </a:r>
          <a:r>
            <a:rPr kumimoji="0" lang="en-US" altLang="ja-JP" sz="1800" b="0" i="0" u="none" strike="noStrike" kern="0" cap="none" spc="0" normalizeH="0" baseline="0" noProof="0">
              <a:ln>
                <a:noFill/>
              </a:ln>
              <a:solidFill>
                <a:srgbClr val="FF0000"/>
              </a:solidFill>
              <a:effectLst/>
              <a:uLnTx/>
              <a:uFillTx/>
              <a:latin typeface="+mn-lt"/>
              <a:ea typeface="+mn-ea"/>
              <a:cs typeface="+mn-cs"/>
            </a:rPr>
            <a:t>009_</a:t>
          </a:r>
          <a:r>
            <a:rPr kumimoji="0" lang="ja-JP" altLang="en-US" sz="1800" b="0" i="0" u="none" strike="noStrike" kern="0" cap="none" spc="0" normalizeH="0" baseline="0" noProof="0">
              <a:ln>
                <a:noFill/>
              </a:ln>
              <a:solidFill>
                <a:srgbClr val="FF0000"/>
              </a:solidFill>
              <a:effectLst/>
              <a:uLnTx/>
              <a:uFillTx/>
              <a:latin typeface="+mn-lt"/>
              <a:ea typeface="+mn-ea"/>
              <a:cs typeface="+mn-cs"/>
            </a:rPr>
            <a:t>共済太郎他１件</a:t>
          </a:r>
          <a:r>
            <a:rPr kumimoji="0" lang="en-US" altLang="ja-JP" sz="1800" b="0" i="0" u="none" strike="noStrike" kern="0" cap="none" spc="0" normalizeH="0" baseline="0" noProof="0">
              <a:ln>
                <a:noFill/>
              </a:ln>
              <a:solidFill>
                <a:srgbClr val="FF0000"/>
              </a:solidFill>
              <a:effectLst/>
              <a:uLnTx/>
              <a:uFillTx/>
              <a:latin typeface="+mn-lt"/>
              <a:ea typeface="+mn-ea"/>
              <a:cs typeface="+mn-cs"/>
            </a:rPr>
            <a:t>_</a:t>
          </a:r>
          <a:r>
            <a:rPr kumimoji="0" lang="ja-JP" altLang="en-US" sz="1800" b="0" i="0" u="none" strike="noStrike" kern="0" cap="none" spc="0" normalizeH="0" baseline="0" noProof="0">
              <a:ln>
                <a:noFill/>
              </a:ln>
              <a:solidFill>
                <a:srgbClr val="FF0000"/>
              </a:solidFill>
              <a:effectLst/>
              <a:uLnTx/>
              <a:uFillTx/>
              <a:latin typeface="+mn-lt"/>
              <a:ea typeface="+mn-ea"/>
              <a:cs typeface="+mn-cs"/>
            </a:rPr>
            <a:t>②③妻（子）</a:t>
          </a:r>
          <a:r>
            <a:rPr kumimoji="0" lang="ja-JP" altLang="en-US" sz="3200" b="0" i="0" u="none" strike="noStrike" kern="0" cap="none" spc="0" normalizeH="0" baseline="0" noProof="0">
              <a:ln>
                <a:noFill/>
              </a:ln>
              <a:solidFill>
                <a:srgbClr val="FF0000"/>
              </a:solidFill>
              <a:effectLst/>
              <a:uLnTx/>
              <a:uFillTx/>
              <a:latin typeface="+mn-lt"/>
              <a:ea typeface="+mn-ea"/>
              <a:cs typeface="+mn-cs"/>
            </a:rPr>
            <a:t> </a:t>
          </a:r>
          <a:endParaRPr lang="en-US" altLang="ja-JP" sz="3200">
            <a:solidFill>
              <a:srgbClr val="FF0000"/>
            </a:solidFill>
          </a:endParaRPr>
        </a:p>
        <a:p>
          <a:pPr algn="l"/>
          <a:r>
            <a:rPr lang="ja-JP" altLang="en-US" sz="1800" b="0" i="0" u="none" strike="noStrike">
              <a:solidFill>
                <a:srgbClr val="FF0000"/>
              </a:solidFill>
              <a:effectLst/>
              <a:latin typeface="+mn-lt"/>
              <a:ea typeface="+mn-ea"/>
              <a:cs typeface="+mn-cs"/>
            </a:rPr>
            <a:t>　　</a:t>
          </a:r>
          <a:r>
            <a:rPr lang="en-US" altLang="ja-JP" sz="1800" b="0" i="0" u="none" strike="noStrike">
              <a:solidFill>
                <a:srgbClr val="FF0000"/>
              </a:solidFill>
              <a:effectLst/>
              <a:latin typeface="+mn-lt"/>
              <a:ea typeface="+mn-ea"/>
              <a:cs typeface="+mn-cs"/>
            </a:rPr>
            <a:t>※</a:t>
          </a:r>
          <a:r>
            <a:rPr lang="ja-JP" altLang="en-US" sz="1800" b="0" i="0" u="none" strike="noStrike">
              <a:solidFill>
                <a:srgbClr val="FF0000"/>
              </a:solidFill>
              <a:effectLst/>
              <a:latin typeface="+mn-lt"/>
              <a:ea typeface="+mn-ea"/>
              <a:cs typeface="+mn-cs"/>
            </a:rPr>
            <a:t>共通事項として、確認資料に</a:t>
          </a:r>
          <a:r>
            <a:rPr lang="en-US" altLang="ja-JP" sz="1800" b="0" i="0" u="none" strike="noStrike">
              <a:solidFill>
                <a:srgbClr val="FF0000"/>
              </a:solidFill>
              <a:effectLst/>
              <a:latin typeface="+mn-lt"/>
              <a:ea typeface="+mn-ea"/>
              <a:cs typeface="+mn-cs"/>
            </a:rPr>
            <a:t>PDF</a:t>
          </a:r>
          <a:r>
            <a:rPr lang="ja-JP" altLang="en-US" sz="1800" b="0" i="0" u="none" strike="noStrike">
              <a:solidFill>
                <a:srgbClr val="FF0000"/>
              </a:solidFill>
              <a:effectLst/>
              <a:latin typeface="+mn-lt"/>
              <a:ea typeface="+mn-ea"/>
              <a:cs typeface="+mn-cs"/>
            </a:rPr>
            <a:t>ファイルがある場合、可能な限り１人１ファイルにまとめていただきますよう</a:t>
          </a:r>
          <a:endParaRPr lang="en-US" altLang="ja-JP" sz="1800" b="0" i="0" u="none" strike="noStrike">
            <a:solidFill>
              <a:srgbClr val="FF0000"/>
            </a:solidFill>
            <a:effectLst/>
            <a:latin typeface="+mn-lt"/>
            <a:ea typeface="+mn-ea"/>
            <a:cs typeface="+mn-cs"/>
          </a:endParaRPr>
        </a:p>
        <a:p>
          <a:pPr algn="l"/>
          <a:r>
            <a:rPr lang="ja-JP" altLang="en-US" sz="1800" b="0" i="0" u="none" strike="noStrike">
              <a:solidFill>
                <a:srgbClr val="FF0000"/>
              </a:solidFill>
              <a:effectLst/>
              <a:latin typeface="+mn-lt"/>
              <a:ea typeface="+mn-ea"/>
              <a:cs typeface="+mn-cs"/>
            </a:rPr>
            <a:t>　　ご協力願います。（住民票と所得証明書など、１つの</a:t>
          </a:r>
          <a:r>
            <a:rPr lang="en-US" altLang="ja-JP" sz="1800" b="0" i="0" u="none" strike="noStrike">
              <a:solidFill>
                <a:srgbClr val="FF0000"/>
              </a:solidFill>
              <a:effectLst/>
              <a:latin typeface="+mn-lt"/>
              <a:ea typeface="+mn-ea"/>
              <a:cs typeface="+mn-cs"/>
            </a:rPr>
            <a:t>PDF</a:t>
          </a:r>
          <a:r>
            <a:rPr lang="ja-JP" altLang="en-US" sz="1800" b="0" i="0" u="none" strike="noStrike">
              <a:solidFill>
                <a:srgbClr val="FF0000"/>
              </a:solidFill>
              <a:effectLst/>
              <a:latin typeface="+mn-lt"/>
              <a:ea typeface="+mn-ea"/>
              <a:cs typeface="+mn-cs"/>
            </a:rPr>
            <a:t>ファイルにまとめていただけると助かります。）</a:t>
          </a:r>
          <a:endParaRPr lang="en-US" altLang="ja-JP" sz="3200">
            <a:solidFill>
              <a:srgbClr val="FF0000"/>
            </a:solidFill>
          </a:endParaRPr>
        </a:p>
        <a:p>
          <a:pPr algn="l"/>
          <a:endParaRPr kumimoji="1" lang="ja-JP" altLang="en-US" sz="1800" b="1">
            <a:solidFill>
              <a:srgbClr val="FF0000"/>
            </a:solidFill>
            <a:latin typeface="游ゴシック" panose="020B0400000000000000" pitchFamily="50" charset="-128"/>
            <a:ea typeface="游ゴシック" panose="020B0400000000000000" pitchFamily="50" charset="-128"/>
          </a:endParaRPr>
        </a:p>
      </xdr:txBody>
    </xdr:sp>
    <xdr:clientData/>
  </xdr:twoCellAnchor>
  <xdr:twoCellAnchor>
    <xdr:from>
      <xdr:col>57</xdr:col>
      <xdr:colOff>15875</xdr:colOff>
      <xdr:row>18</xdr:row>
      <xdr:rowOff>158750</xdr:rowOff>
    </xdr:from>
    <xdr:to>
      <xdr:col>75</xdr:col>
      <xdr:colOff>165100</xdr:colOff>
      <xdr:row>25</xdr:row>
      <xdr:rowOff>184149</xdr:rowOff>
    </xdr:to>
    <xdr:sp macro="" textlink="">
      <xdr:nvSpPr>
        <xdr:cNvPr id="27" name="吹き出し: 角を丸めた四角形 17">
          <a:extLst>
            <a:ext uri="{FF2B5EF4-FFF2-40B4-BE49-F238E27FC236}">
              <a16:creationId xmlns:a16="http://schemas.microsoft.com/office/drawing/2014/main" id="{00000000-0008-0000-0100-00001B000000}"/>
            </a:ext>
          </a:extLst>
        </xdr:cNvPr>
        <xdr:cNvSpPr/>
      </xdr:nvSpPr>
      <xdr:spPr>
        <a:xfrm>
          <a:off x="9083675" y="4673600"/>
          <a:ext cx="12493625" cy="1692274"/>
        </a:xfrm>
        <a:custGeom>
          <a:avLst/>
          <a:gdLst>
            <a:gd name="connsiteX0" fmla="*/ 0 w 5867400"/>
            <a:gd name="connsiteY0" fmla="*/ 82387 h 494310"/>
            <a:gd name="connsiteX1" fmla="*/ 82387 w 5867400"/>
            <a:gd name="connsiteY1" fmla="*/ 0 h 494310"/>
            <a:gd name="connsiteX2" fmla="*/ 977900 w 5867400"/>
            <a:gd name="connsiteY2" fmla="*/ 0 h 494310"/>
            <a:gd name="connsiteX3" fmla="*/ 977900 w 5867400"/>
            <a:gd name="connsiteY3" fmla="*/ 0 h 494310"/>
            <a:gd name="connsiteX4" fmla="*/ 2444750 w 5867400"/>
            <a:gd name="connsiteY4" fmla="*/ 0 h 494310"/>
            <a:gd name="connsiteX5" fmla="*/ 5785013 w 5867400"/>
            <a:gd name="connsiteY5" fmla="*/ 0 h 494310"/>
            <a:gd name="connsiteX6" fmla="*/ 5867400 w 5867400"/>
            <a:gd name="connsiteY6" fmla="*/ 82387 h 494310"/>
            <a:gd name="connsiteX7" fmla="*/ 5867400 w 5867400"/>
            <a:gd name="connsiteY7" fmla="*/ 288348 h 494310"/>
            <a:gd name="connsiteX8" fmla="*/ 5867400 w 5867400"/>
            <a:gd name="connsiteY8" fmla="*/ 288348 h 494310"/>
            <a:gd name="connsiteX9" fmla="*/ 5867400 w 5867400"/>
            <a:gd name="connsiteY9" fmla="*/ 411925 h 494310"/>
            <a:gd name="connsiteX10" fmla="*/ 5867400 w 5867400"/>
            <a:gd name="connsiteY10" fmla="*/ 411923 h 494310"/>
            <a:gd name="connsiteX11" fmla="*/ 5785013 w 5867400"/>
            <a:gd name="connsiteY11" fmla="*/ 494310 h 494310"/>
            <a:gd name="connsiteX12" fmla="*/ 2444750 w 5867400"/>
            <a:gd name="connsiteY12" fmla="*/ 494310 h 494310"/>
            <a:gd name="connsiteX13" fmla="*/ 977900 w 5867400"/>
            <a:gd name="connsiteY13" fmla="*/ 494310 h 494310"/>
            <a:gd name="connsiteX14" fmla="*/ 977900 w 5867400"/>
            <a:gd name="connsiteY14" fmla="*/ 494310 h 494310"/>
            <a:gd name="connsiteX15" fmla="*/ 82387 w 5867400"/>
            <a:gd name="connsiteY15" fmla="*/ 494310 h 494310"/>
            <a:gd name="connsiteX16" fmla="*/ 0 w 5867400"/>
            <a:gd name="connsiteY16" fmla="*/ 411923 h 494310"/>
            <a:gd name="connsiteX17" fmla="*/ 0 w 5867400"/>
            <a:gd name="connsiteY17" fmla="*/ 411925 h 494310"/>
            <a:gd name="connsiteX18" fmla="*/ -1490085 w 5867400"/>
            <a:gd name="connsiteY18" fmla="*/ 430524 h 494310"/>
            <a:gd name="connsiteX19" fmla="*/ 0 w 5867400"/>
            <a:gd name="connsiteY19" fmla="*/ 288348 h 494310"/>
            <a:gd name="connsiteX20" fmla="*/ 0 w 5867400"/>
            <a:gd name="connsiteY20" fmla="*/ 82387 h 494310"/>
            <a:gd name="connsiteX0" fmla="*/ 0 w 5867400"/>
            <a:gd name="connsiteY0" fmla="*/ 82387 h 494310"/>
            <a:gd name="connsiteX1" fmla="*/ 82387 w 5867400"/>
            <a:gd name="connsiteY1" fmla="*/ 0 h 494310"/>
            <a:gd name="connsiteX2" fmla="*/ 977900 w 5867400"/>
            <a:gd name="connsiteY2" fmla="*/ 0 h 494310"/>
            <a:gd name="connsiteX3" fmla="*/ 977900 w 5867400"/>
            <a:gd name="connsiteY3" fmla="*/ 0 h 494310"/>
            <a:gd name="connsiteX4" fmla="*/ 2444750 w 5867400"/>
            <a:gd name="connsiteY4" fmla="*/ 0 h 494310"/>
            <a:gd name="connsiteX5" fmla="*/ 5785013 w 5867400"/>
            <a:gd name="connsiteY5" fmla="*/ 0 h 494310"/>
            <a:gd name="connsiteX6" fmla="*/ 5867400 w 5867400"/>
            <a:gd name="connsiteY6" fmla="*/ 82387 h 494310"/>
            <a:gd name="connsiteX7" fmla="*/ 5867400 w 5867400"/>
            <a:gd name="connsiteY7" fmla="*/ 288348 h 494310"/>
            <a:gd name="connsiteX8" fmla="*/ 5867400 w 5867400"/>
            <a:gd name="connsiteY8" fmla="*/ 288348 h 494310"/>
            <a:gd name="connsiteX9" fmla="*/ 5867400 w 5867400"/>
            <a:gd name="connsiteY9" fmla="*/ 411925 h 494310"/>
            <a:gd name="connsiteX10" fmla="*/ 5867400 w 5867400"/>
            <a:gd name="connsiteY10" fmla="*/ 411923 h 494310"/>
            <a:gd name="connsiteX11" fmla="*/ 5785013 w 5867400"/>
            <a:gd name="connsiteY11" fmla="*/ 494310 h 494310"/>
            <a:gd name="connsiteX12" fmla="*/ 2444750 w 5867400"/>
            <a:gd name="connsiteY12" fmla="*/ 494310 h 494310"/>
            <a:gd name="connsiteX13" fmla="*/ 977900 w 5867400"/>
            <a:gd name="connsiteY13" fmla="*/ 494310 h 494310"/>
            <a:gd name="connsiteX14" fmla="*/ 977900 w 5867400"/>
            <a:gd name="connsiteY14" fmla="*/ 494310 h 494310"/>
            <a:gd name="connsiteX15" fmla="*/ 82387 w 5867400"/>
            <a:gd name="connsiteY15" fmla="*/ 494310 h 494310"/>
            <a:gd name="connsiteX16" fmla="*/ 0 w 5867400"/>
            <a:gd name="connsiteY16" fmla="*/ 411923 h 494310"/>
            <a:gd name="connsiteX17" fmla="*/ 0 w 5867400"/>
            <a:gd name="connsiteY17" fmla="*/ 411925 h 494310"/>
            <a:gd name="connsiteX18" fmla="*/ 0 w 5867400"/>
            <a:gd name="connsiteY18" fmla="*/ 288348 h 494310"/>
            <a:gd name="connsiteX19" fmla="*/ 0 w 5867400"/>
            <a:gd name="connsiteY19" fmla="*/ 82387 h 49431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5867400" h="494310">
              <a:moveTo>
                <a:pt x="0" y="82387"/>
              </a:moveTo>
              <a:cubicBezTo>
                <a:pt x="0" y="36886"/>
                <a:pt x="36886" y="0"/>
                <a:pt x="82387" y="0"/>
              </a:cubicBezTo>
              <a:lnTo>
                <a:pt x="977900" y="0"/>
              </a:lnTo>
              <a:lnTo>
                <a:pt x="977900" y="0"/>
              </a:lnTo>
              <a:lnTo>
                <a:pt x="2444750" y="0"/>
              </a:lnTo>
              <a:lnTo>
                <a:pt x="5785013" y="0"/>
              </a:lnTo>
              <a:cubicBezTo>
                <a:pt x="5830514" y="0"/>
                <a:pt x="5867400" y="36886"/>
                <a:pt x="5867400" y="82387"/>
              </a:cubicBezTo>
              <a:lnTo>
                <a:pt x="5867400" y="288348"/>
              </a:lnTo>
              <a:lnTo>
                <a:pt x="5867400" y="288348"/>
              </a:lnTo>
              <a:lnTo>
                <a:pt x="5867400" y="411925"/>
              </a:lnTo>
              <a:lnTo>
                <a:pt x="5867400" y="411923"/>
              </a:lnTo>
              <a:cubicBezTo>
                <a:pt x="5867400" y="457424"/>
                <a:pt x="5830514" y="494310"/>
                <a:pt x="5785013" y="494310"/>
              </a:cubicBezTo>
              <a:lnTo>
                <a:pt x="2444750" y="494310"/>
              </a:lnTo>
              <a:lnTo>
                <a:pt x="977900" y="494310"/>
              </a:lnTo>
              <a:lnTo>
                <a:pt x="977900" y="494310"/>
              </a:lnTo>
              <a:lnTo>
                <a:pt x="82387" y="494310"/>
              </a:lnTo>
              <a:cubicBezTo>
                <a:pt x="36886" y="494310"/>
                <a:pt x="0" y="457424"/>
                <a:pt x="0" y="411923"/>
              </a:cubicBezTo>
              <a:lnTo>
                <a:pt x="0" y="411925"/>
              </a:lnTo>
              <a:lnTo>
                <a:pt x="0" y="288348"/>
              </a:lnTo>
              <a:lnTo>
                <a:pt x="0" y="82387"/>
              </a:lnTo>
              <a:close/>
            </a:path>
          </a:pathLst>
        </a:custGeom>
        <a:solidFill>
          <a:schemeClr val="bg1"/>
        </a:solidFill>
        <a:ln w="19050">
          <a:solidFill>
            <a:srgbClr val="1224A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組合員資格取得（加入）年月日</a:t>
          </a:r>
          <a:r>
            <a:rPr kumimoji="1" lang="en-US" altLang="ja-JP" sz="1800" b="1">
              <a:solidFill>
                <a:srgbClr val="FF0000"/>
              </a:solidFill>
              <a:effectLst/>
              <a:latin typeface="+mn-lt"/>
              <a:ea typeface="+mn-ea"/>
              <a:cs typeface="+mn-cs"/>
            </a:rPr>
            <a:t>】</a:t>
          </a:r>
          <a:endParaRPr lang="ja-JP" altLang="ja-JP" sz="3200">
            <a:solidFill>
              <a:srgbClr val="FF0000"/>
            </a:solidFill>
            <a:effectLst/>
          </a:endParaRPr>
        </a:p>
        <a:p>
          <a:r>
            <a:rPr kumimoji="1" lang="ja-JP" altLang="en-US"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今回の人事異動による採用（転入）日です。</a:t>
          </a:r>
          <a:endParaRPr lang="ja-JP" altLang="ja-JP" sz="3200">
            <a:solidFill>
              <a:srgbClr val="FF0000"/>
            </a:solidFill>
            <a:effectLst/>
          </a:endParaRPr>
        </a:p>
        <a:p>
          <a:r>
            <a:rPr kumimoji="1" lang="en-US" altLang="ja-JP"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組合員</a:t>
          </a:r>
          <a:r>
            <a:rPr kumimoji="1" lang="ja-JP" altLang="en-US" sz="1800" b="1">
              <a:solidFill>
                <a:srgbClr val="FF0000"/>
              </a:solidFill>
              <a:effectLst/>
              <a:latin typeface="+mn-lt"/>
              <a:ea typeface="+mn-ea"/>
              <a:cs typeface="+mn-cs"/>
            </a:rPr>
            <a:t>当初採用</a:t>
          </a:r>
          <a:r>
            <a:rPr kumimoji="1" lang="ja-JP" altLang="ja-JP" sz="1800" b="1">
              <a:solidFill>
                <a:srgbClr val="FF0000"/>
              </a:solidFill>
              <a:effectLst/>
              <a:latin typeface="+mn-lt"/>
              <a:ea typeface="+mn-ea"/>
              <a:cs typeface="+mn-cs"/>
            </a:rPr>
            <a:t>年月日</a:t>
          </a:r>
          <a:r>
            <a:rPr kumimoji="1" lang="en-US" altLang="ja-JP" sz="1800" b="1">
              <a:solidFill>
                <a:srgbClr val="FF0000"/>
              </a:solidFill>
              <a:effectLst/>
              <a:latin typeface="+mn-lt"/>
              <a:ea typeface="+mn-ea"/>
              <a:cs typeface="+mn-cs"/>
            </a:rPr>
            <a:t>】</a:t>
          </a:r>
          <a:endParaRPr lang="ja-JP" altLang="ja-JP" sz="3200">
            <a:solidFill>
              <a:srgbClr val="FF0000"/>
            </a:solidFill>
            <a:effectLst/>
          </a:endParaRPr>
        </a:p>
        <a:p>
          <a:r>
            <a:rPr kumimoji="1" lang="ja-JP" altLang="en-US" sz="1800" b="1">
              <a:solidFill>
                <a:srgbClr val="FF0000"/>
              </a:solidFill>
              <a:effectLst/>
              <a:latin typeface="+mn-lt"/>
              <a:ea typeface="+mn-ea"/>
              <a:cs typeface="+mn-cs"/>
            </a:rPr>
            <a:t>・短期組合員の場合は入力不要です。</a:t>
          </a:r>
          <a:endParaRPr lang="ja-JP" altLang="ja-JP" sz="180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76200</xdr:colOff>
      <xdr:row>9</xdr:row>
      <xdr:rowOff>15240</xdr:rowOff>
    </xdr:from>
    <xdr:to>
      <xdr:col>0</xdr:col>
      <xdr:colOff>2232660</xdr:colOff>
      <xdr:row>18</xdr:row>
      <xdr:rowOff>213360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6200" y="2072640"/>
          <a:ext cx="2156460" cy="2255520"/>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rgbClr val="FF0000"/>
              </a:solidFill>
            </a:rPr>
            <a:t>このシートは</a:t>
          </a:r>
          <a:endParaRPr kumimoji="1" lang="en-US" altLang="ja-JP" sz="2400" b="1">
            <a:solidFill>
              <a:srgbClr val="FF0000"/>
            </a:solidFill>
          </a:endParaRPr>
        </a:p>
        <a:p>
          <a:pPr algn="ctr"/>
          <a:r>
            <a:rPr kumimoji="1" lang="ja-JP" altLang="en-US" sz="2400" b="1">
              <a:solidFill>
                <a:srgbClr val="FF0000"/>
              </a:solidFill>
            </a:rPr>
            <a:t>変更・削除を</a:t>
          </a:r>
          <a:endParaRPr kumimoji="1" lang="en-US" altLang="ja-JP" sz="2400" b="1">
            <a:solidFill>
              <a:srgbClr val="FF0000"/>
            </a:solidFill>
          </a:endParaRPr>
        </a:p>
        <a:p>
          <a:pPr algn="ctr"/>
          <a:r>
            <a:rPr kumimoji="1" lang="ja-JP" altLang="en-US" sz="2400" b="1">
              <a:solidFill>
                <a:srgbClr val="FF0000"/>
              </a:solidFill>
            </a:rPr>
            <a:t>しないで</a:t>
          </a:r>
          <a:endParaRPr kumimoji="1" lang="en-US" altLang="ja-JP" sz="2400" b="1">
            <a:solidFill>
              <a:srgbClr val="FF0000"/>
            </a:solidFill>
          </a:endParaRPr>
        </a:p>
        <a:p>
          <a:pPr algn="ctr"/>
          <a:r>
            <a:rPr kumimoji="1" lang="ja-JP" altLang="en-US" sz="2400" b="1">
              <a:solidFill>
                <a:srgbClr val="FF0000"/>
              </a:solidFill>
            </a:rPr>
            <a:t>ください！</a:t>
          </a:r>
          <a:endParaRPr kumimoji="1" lang="ja-JP" altLang="en-US" sz="1600" b="1">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DAFE6-624A-4FC7-A8D6-8112A916A929}">
  <sheetPr>
    <tabColor rgb="FF0070C0"/>
    <pageSetUpPr fitToPage="1"/>
  </sheetPr>
  <dimension ref="B1:Z42"/>
  <sheetViews>
    <sheetView showGridLines="0" showRowColHeaders="0" view="pageBreakPreview" zoomScaleNormal="100" zoomScaleSheetLayoutView="100" workbookViewId="0">
      <selection activeCell="H18" sqref="H18"/>
    </sheetView>
  </sheetViews>
  <sheetFormatPr defaultRowHeight="18.75"/>
  <cols>
    <col min="1" max="2" width="2" customWidth="1"/>
    <col min="12" max="12" width="7.125" customWidth="1"/>
    <col min="13" max="13" width="4" customWidth="1"/>
    <col min="15" max="15" width="3" customWidth="1"/>
    <col min="16" max="16" width="2" customWidth="1"/>
    <col min="21" max="21" width="2" customWidth="1"/>
  </cols>
  <sheetData>
    <row r="1" spans="2:26" ht="42.75">
      <c r="B1" s="142" t="s">
        <v>0</v>
      </c>
      <c r="C1" s="143"/>
      <c r="D1" s="143"/>
      <c r="E1" s="143"/>
      <c r="F1" s="143"/>
      <c r="G1" s="143"/>
      <c r="H1" s="143"/>
      <c r="I1" s="143"/>
      <c r="J1" s="143"/>
      <c r="K1" s="143"/>
      <c r="L1" s="143"/>
      <c r="M1" s="143"/>
      <c r="N1" s="143"/>
      <c r="O1" s="143"/>
      <c r="P1" s="143"/>
      <c r="Q1" s="143"/>
      <c r="R1" s="143"/>
      <c r="S1" s="143"/>
      <c r="T1" s="143"/>
    </row>
    <row r="2" spans="2:26" ht="6.75" customHeight="1"/>
    <row r="3" spans="2:26" ht="18.75" customHeight="1">
      <c r="C3" s="79" t="s">
        <v>1</v>
      </c>
      <c r="Q3" s="129"/>
      <c r="R3" s="129"/>
      <c r="S3" s="129"/>
      <c r="T3" s="129"/>
      <c r="W3" s="79"/>
    </row>
    <row r="4" spans="2:26">
      <c r="C4" s="80" t="s">
        <v>2</v>
      </c>
      <c r="Q4" s="79" t="s">
        <v>3</v>
      </c>
      <c r="R4" s="129"/>
      <c r="S4" s="129"/>
      <c r="T4" s="129"/>
      <c r="W4" s="79"/>
    </row>
    <row r="5" spans="2:26">
      <c r="C5" s="126" t="s">
        <v>4</v>
      </c>
      <c r="Q5" s="79" t="s">
        <v>5</v>
      </c>
      <c r="R5" s="129"/>
      <c r="S5" s="129"/>
      <c r="T5" s="129"/>
      <c r="W5" s="80"/>
    </row>
    <row r="6" spans="2:26">
      <c r="C6" s="126" t="s">
        <v>6</v>
      </c>
      <c r="Q6" s="80" t="s">
        <v>7</v>
      </c>
      <c r="R6" s="129"/>
      <c r="S6" s="129"/>
      <c r="T6" s="129"/>
    </row>
    <row r="7" spans="2:26">
      <c r="C7" s="126" t="s">
        <v>8</v>
      </c>
      <c r="Q7" s="132"/>
      <c r="R7" s="132"/>
      <c r="S7" s="132"/>
      <c r="T7" s="132"/>
    </row>
    <row r="9" spans="2:26">
      <c r="C9" s="79" t="s">
        <v>9</v>
      </c>
    </row>
    <row r="10" spans="2:26">
      <c r="C10" s="79" t="s">
        <v>10</v>
      </c>
    </row>
    <row r="11" spans="2:26">
      <c r="C11" s="80" t="s">
        <v>11</v>
      </c>
    </row>
    <row r="12" spans="2:26">
      <c r="C12" s="80" t="s">
        <v>12</v>
      </c>
      <c r="Q12" s="144" t="s">
        <v>13</v>
      </c>
      <c r="R12" s="144"/>
      <c r="S12" s="144"/>
      <c r="T12" s="144"/>
      <c r="W12" s="129"/>
      <c r="X12" s="129"/>
      <c r="Y12" s="129"/>
      <c r="Z12" s="129"/>
    </row>
    <row r="13" spans="2:26">
      <c r="C13" s="126" t="s">
        <v>14</v>
      </c>
      <c r="Q13" s="144"/>
      <c r="R13" s="144"/>
      <c r="S13" s="144"/>
      <c r="T13" s="144"/>
      <c r="W13" s="129"/>
      <c r="X13" s="129"/>
      <c r="Y13" s="129"/>
      <c r="Z13" s="129"/>
    </row>
    <row r="14" spans="2:26">
      <c r="C14" s="80" t="s">
        <v>15</v>
      </c>
      <c r="Q14" s="144"/>
      <c r="R14" s="144"/>
      <c r="S14" s="144"/>
      <c r="T14" s="144"/>
      <c r="W14" s="129"/>
      <c r="X14" s="129"/>
      <c r="Y14" s="129"/>
      <c r="Z14" s="129"/>
    </row>
    <row r="15" spans="2:26">
      <c r="C15" s="80" t="s">
        <v>16</v>
      </c>
      <c r="Q15" s="144"/>
      <c r="R15" s="144"/>
      <c r="S15" s="144"/>
      <c r="T15" s="144"/>
      <c r="W15" s="129"/>
      <c r="X15" s="129"/>
      <c r="Y15" s="129"/>
      <c r="Z15" s="129"/>
    </row>
    <row r="16" spans="2:26">
      <c r="C16" s="126" t="s">
        <v>17</v>
      </c>
    </row>
    <row r="17" spans="3:20">
      <c r="C17" s="126" t="s">
        <v>18</v>
      </c>
    </row>
    <row r="18" spans="3:20">
      <c r="C18" s="126" t="s">
        <v>19</v>
      </c>
    </row>
    <row r="20" spans="3:20">
      <c r="C20" s="79" t="s">
        <v>20</v>
      </c>
      <c r="Q20" s="141" t="s">
        <v>21</v>
      </c>
      <c r="R20" s="141"/>
      <c r="S20" s="141"/>
      <c r="T20" s="141"/>
    </row>
    <row r="21" spans="3:20">
      <c r="C21" s="80" t="s">
        <v>22</v>
      </c>
      <c r="Q21" s="141"/>
      <c r="R21" s="141"/>
      <c r="S21" s="141"/>
      <c r="T21" s="141"/>
    </row>
    <row r="22" spans="3:20">
      <c r="C22" s="80"/>
      <c r="Q22" s="81"/>
      <c r="R22" s="81"/>
      <c r="S22" s="81"/>
      <c r="T22" s="81"/>
    </row>
    <row r="23" spans="3:20">
      <c r="Q23" s="79" t="s">
        <v>23</v>
      </c>
    </row>
    <row r="24" spans="3:20">
      <c r="C24" s="79" t="s">
        <v>24</v>
      </c>
      <c r="Q24" s="79" t="s">
        <v>25</v>
      </c>
    </row>
    <row r="25" spans="3:20">
      <c r="C25" s="79"/>
      <c r="Q25" s="80" t="s">
        <v>26</v>
      </c>
    </row>
    <row r="27" spans="3:20">
      <c r="C27" s="79" t="s">
        <v>27</v>
      </c>
      <c r="Q27" s="79" t="s">
        <v>28</v>
      </c>
    </row>
    <row r="29" spans="3:20">
      <c r="C29" s="79" t="s">
        <v>29</v>
      </c>
      <c r="Q29" s="79" t="s">
        <v>30</v>
      </c>
    </row>
    <row r="30" spans="3:20">
      <c r="C30" s="79"/>
      <c r="Q30" s="79"/>
    </row>
    <row r="31" spans="3:20">
      <c r="C31" s="145" t="s">
        <v>31</v>
      </c>
      <c r="D31" s="145"/>
      <c r="E31" s="145"/>
      <c r="F31" s="145"/>
      <c r="G31" s="145"/>
      <c r="H31" s="145"/>
      <c r="I31" s="145"/>
      <c r="J31" s="145"/>
      <c r="K31" s="145"/>
      <c r="L31" s="145"/>
      <c r="Q31" s="79" t="s">
        <v>32</v>
      </c>
    </row>
    <row r="32" spans="3:20">
      <c r="C32" s="145"/>
      <c r="D32" s="145"/>
      <c r="E32" s="145"/>
      <c r="F32" s="145"/>
      <c r="G32" s="145"/>
      <c r="H32" s="145"/>
      <c r="I32" s="145"/>
      <c r="J32" s="145"/>
      <c r="K32" s="145"/>
      <c r="L32" s="145"/>
      <c r="Q32" s="130" t="s">
        <v>33</v>
      </c>
    </row>
    <row r="33" spans="3:20">
      <c r="C33" s="145"/>
      <c r="D33" s="145"/>
      <c r="E33" s="145"/>
      <c r="F33" s="145"/>
      <c r="G33" s="145"/>
      <c r="H33" s="145"/>
      <c r="I33" s="145"/>
      <c r="J33" s="145"/>
      <c r="K33" s="145"/>
      <c r="L33" s="145"/>
      <c r="Q33" s="126" t="s">
        <v>34</v>
      </c>
    </row>
    <row r="35" spans="3:20">
      <c r="C35" s="79" t="s">
        <v>35</v>
      </c>
      <c r="Q35" s="141" t="s">
        <v>36</v>
      </c>
      <c r="R35" s="141"/>
      <c r="S35" s="141"/>
      <c r="T35" s="141"/>
    </row>
    <row r="36" spans="3:20">
      <c r="C36" s="80" t="s">
        <v>37</v>
      </c>
      <c r="Q36" s="141"/>
      <c r="R36" s="141"/>
      <c r="S36" s="141"/>
      <c r="T36" s="141"/>
    </row>
    <row r="38" spans="3:20">
      <c r="C38" s="79" t="s">
        <v>38</v>
      </c>
      <c r="Q38" s="79" t="s">
        <v>39</v>
      </c>
    </row>
    <row r="40" spans="3:20">
      <c r="C40" s="79" t="s">
        <v>40</v>
      </c>
      <c r="Q40" s="79" t="s">
        <v>41</v>
      </c>
    </row>
    <row r="42" spans="3:20">
      <c r="C42" s="79" t="s">
        <v>42</v>
      </c>
      <c r="Q42" s="79" t="s">
        <v>43</v>
      </c>
    </row>
  </sheetData>
  <sheetProtection algorithmName="SHA-512" hashValue="L8JDmILG0GtCCExC/0U/V2Wb3eX12QZrXT2A7w+3Ail40APaXrcijYbSQJ5MF4EUoRXQy11Nub2sX6MWoIsUHQ==" saltValue="MPH4nMpzs1mM86Coa50XdQ==" spinCount="100000" sheet="1" objects="1" scenarios="1"/>
  <mergeCells count="5">
    <mergeCell ref="Q20:T21"/>
    <mergeCell ref="Q35:T36"/>
    <mergeCell ref="B1:T1"/>
    <mergeCell ref="Q12:T15"/>
    <mergeCell ref="C31:L33"/>
  </mergeCells>
  <phoneticPr fontId="1"/>
  <printOptions horizontalCentered="1" verticalCentered="1"/>
  <pageMargins left="0.31496062992125984" right="0.31496062992125984" top="0.35433070866141736" bottom="0.35433070866141736" header="0.31496062992125984" footer="0.31496062992125984"/>
  <pageSetup paperSize="9" scale="6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3AA93-8562-4890-85C2-122C94D8804C}">
  <sheetPr codeName="Sheet1">
    <tabColor rgb="FFFF0000"/>
    <pageSetUpPr fitToPage="1"/>
  </sheetPr>
  <dimension ref="A1:BE208"/>
  <sheetViews>
    <sheetView showGridLines="0" showRowColHeaders="0" tabSelected="1" showRuler="0" view="pageBreakPreview" zoomScaleNormal="100" zoomScaleSheetLayoutView="100" workbookViewId="0">
      <pane ySplit="2" topLeftCell="A17" activePane="bottomLeft" state="frozen"/>
      <selection activeCell="C14" sqref="C14"/>
      <selection pane="bottomLeft" activeCell="A199" sqref="A199:A208"/>
    </sheetView>
  </sheetViews>
  <sheetFormatPr defaultRowHeight="18.75"/>
  <cols>
    <col min="1" max="1" width="75.375" customWidth="1"/>
    <col min="2" max="2" width="4.5" customWidth="1"/>
    <col min="3" max="13" width="3.5" customWidth="1"/>
    <col min="14" max="14" width="0.625" customWidth="1"/>
    <col min="15" max="15" width="7.25" hidden="1" customWidth="1"/>
    <col min="16" max="21" width="3.5" hidden="1" customWidth="1"/>
    <col min="22" max="40" width="3.375" hidden="1" customWidth="1"/>
    <col min="41" max="41" width="4.125" hidden="1" customWidth="1"/>
    <col min="42" max="42" width="5.25" hidden="1" customWidth="1"/>
    <col min="43" max="43" width="3.625" hidden="1" customWidth="1"/>
    <col min="44" max="44" width="8.75" hidden="1" customWidth="1"/>
    <col min="45" max="45" width="39.625" hidden="1" customWidth="1"/>
    <col min="46" max="46" width="19.125" hidden="1" customWidth="1"/>
    <col min="47" max="47" width="51.5" hidden="1" customWidth="1"/>
    <col min="48" max="48" width="25.25" hidden="1" customWidth="1"/>
    <col min="49" max="49" width="21.375" hidden="1" customWidth="1"/>
    <col min="50" max="50" width="5.25" hidden="1" customWidth="1"/>
    <col min="51" max="51" width="21.375" hidden="1" customWidth="1"/>
    <col min="52" max="53" width="19.25" hidden="1" customWidth="1"/>
    <col min="54" max="54" width="13" hidden="1" customWidth="1"/>
    <col min="55" max="57" width="9" hidden="1" customWidth="1"/>
  </cols>
  <sheetData>
    <row r="1" spans="1:57">
      <c r="A1" s="96" t="s">
        <v>44</v>
      </c>
      <c r="J1" s="66"/>
      <c r="K1" s="115" t="s">
        <v>45</v>
      </c>
      <c r="L1" s="146">
        <f>RPA用!DW4</f>
        <v>3</v>
      </c>
      <c r="M1" s="146"/>
      <c r="O1" s="102" t="s">
        <v>46</v>
      </c>
    </row>
    <row r="2" spans="1:57">
      <c r="A2" t="s">
        <v>47</v>
      </c>
      <c r="D2" s="18" t="s">
        <v>48</v>
      </c>
      <c r="E2" s="18"/>
      <c r="F2" s="197" t="s">
        <v>49</v>
      </c>
      <c r="G2" s="197"/>
      <c r="H2" s="51"/>
      <c r="I2" s="40" t="s">
        <v>50</v>
      </c>
      <c r="J2" s="51"/>
      <c r="K2" s="40" t="s">
        <v>51</v>
      </c>
      <c r="L2" s="51"/>
      <c r="M2" s="40" t="s">
        <v>52</v>
      </c>
      <c r="O2" s="86" t="s">
        <v>53</v>
      </c>
      <c r="AO2" t="s">
        <v>54</v>
      </c>
      <c r="AQ2" s="106" t="s">
        <v>55</v>
      </c>
    </row>
    <row r="3" spans="1:57">
      <c r="P3" t="s">
        <v>56</v>
      </c>
      <c r="U3" s="23"/>
      <c r="V3" s="23"/>
      <c r="W3" s="23"/>
      <c r="X3" s="23"/>
      <c r="Y3" s="23"/>
      <c r="Z3" s="23"/>
      <c r="AA3" s="23"/>
      <c r="AB3" s="23"/>
      <c r="AC3" s="107" t="s">
        <v>57</v>
      </c>
      <c r="AD3" s="23"/>
      <c r="AE3" s="23"/>
      <c r="AF3" s="23"/>
      <c r="AG3" s="23"/>
      <c r="AH3" s="23"/>
      <c r="AI3" s="23"/>
      <c r="AJ3" s="23"/>
      <c r="AK3" s="23"/>
      <c r="AL3" s="23"/>
      <c r="AM3" s="23"/>
      <c r="AN3" s="23"/>
      <c r="AO3" s="15" t="s">
        <v>58</v>
      </c>
      <c r="AP3" s="14" t="s">
        <v>59</v>
      </c>
      <c r="AQ3">
        <v>3</v>
      </c>
      <c r="AR3" t="s">
        <v>60</v>
      </c>
      <c r="AS3" t="s">
        <v>61</v>
      </c>
      <c r="AT3" t="s">
        <v>62</v>
      </c>
      <c r="AU3" s="66" t="str">
        <f>様式!J3</f>
        <v>一般会計農林水産省本省(一般)</v>
      </c>
      <c r="AV3" t="str">
        <f>様式!O3</f>
        <v>340 農林水産省</v>
      </c>
      <c r="AW3" t="s">
        <v>63</v>
      </c>
      <c r="AX3" t="s">
        <v>64</v>
      </c>
      <c r="AY3" t="s">
        <v>65</v>
      </c>
      <c r="AZ3" t="s">
        <v>66</v>
      </c>
      <c r="BA3" t="s">
        <v>67</v>
      </c>
      <c r="BB3" t="s">
        <v>68</v>
      </c>
      <c r="BC3" t="s">
        <v>69</v>
      </c>
      <c r="BD3" t="s">
        <v>70</v>
      </c>
      <c r="BE3" t="s">
        <v>71</v>
      </c>
    </row>
    <row r="4" spans="1:57" ht="19.5" thickBot="1">
      <c r="A4" s="58" t="s">
        <v>72</v>
      </c>
      <c r="B4" s="190" t="str">
        <f>IF(P7&gt;=1,"新規登録",IF(P15&gt;=1,"変更登録",""))</f>
        <v/>
      </c>
      <c r="C4" s="190"/>
      <c r="D4" s="190"/>
      <c r="E4" s="16"/>
      <c r="F4" s="16"/>
      <c r="G4" s="16"/>
      <c r="H4" s="16"/>
      <c r="I4" s="16"/>
      <c r="J4" s="16"/>
      <c r="R4" t="s">
        <v>73</v>
      </c>
      <c r="AO4" s="15" t="s">
        <v>74</v>
      </c>
      <c r="AP4" t="s">
        <v>75</v>
      </c>
      <c r="AQ4">
        <v>4</v>
      </c>
      <c r="AR4" t="s">
        <v>76</v>
      </c>
      <c r="AS4" t="s">
        <v>77</v>
      </c>
      <c r="AT4" t="s">
        <v>78</v>
      </c>
      <c r="AU4" s="66" t="str">
        <f>様式!J4</f>
        <v>一般会計農林水産省本省(船員)</v>
      </c>
      <c r="AV4" t="str">
        <f>様式!O4</f>
        <v>800 職員団体組合員</v>
      </c>
      <c r="AW4" t="s">
        <v>79</v>
      </c>
      <c r="AX4" t="s">
        <v>80</v>
      </c>
      <c r="AY4" t="s">
        <v>81</v>
      </c>
      <c r="AZ4" t="s">
        <v>82</v>
      </c>
      <c r="BA4" t="s">
        <v>83</v>
      </c>
      <c r="BB4" t="s">
        <v>66</v>
      </c>
      <c r="BC4" t="s">
        <v>84</v>
      </c>
      <c r="BD4" t="s">
        <v>85</v>
      </c>
      <c r="BE4" t="s">
        <v>86</v>
      </c>
    </row>
    <row r="5" spans="1:57" ht="18" customHeight="1">
      <c r="A5" s="82" t="s">
        <v>87</v>
      </c>
      <c r="B5" s="191"/>
      <c r="C5" s="191"/>
      <c r="D5" s="192"/>
      <c r="E5" s="16"/>
      <c r="F5" s="75" t="s">
        <v>88</v>
      </c>
      <c r="G5" s="75"/>
      <c r="H5" s="75"/>
      <c r="I5" s="75"/>
      <c r="J5" s="75"/>
      <c r="K5" s="75"/>
      <c r="L5" s="75"/>
      <c r="M5" s="75"/>
      <c r="O5" s="93" t="b">
        <v>0</v>
      </c>
      <c r="P5" s="94"/>
      <c r="Q5" s="28" t="str">
        <f>IF(O5=FALSE,"","新規採用")</f>
        <v/>
      </c>
      <c r="R5" s="28" t="s">
        <v>89</v>
      </c>
      <c r="S5" s="28"/>
      <c r="T5" s="28"/>
      <c r="U5" s="19"/>
      <c r="V5" s="28" t="s">
        <v>90</v>
      </c>
      <c r="W5" s="19"/>
      <c r="X5" s="19"/>
      <c r="Y5" s="19"/>
      <c r="Z5" s="19"/>
      <c r="AA5" s="19"/>
      <c r="AB5" s="19"/>
      <c r="AC5" s="19"/>
      <c r="AD5" s="19"/>
      <c r="AE5" s="19"/>
      <c r="AF5" s="19"/>
      <c r="AG5" s="19"/>
      <c r="AH5" s="19"/>
      <c r="AI5" s="19"/>
      <c r="AJ5" s="19"/>
      <c r="AK5" s="19"/>
      <c r="AL5" s="19"/>
      <c r="AM5" s="19"/>
      <c r="AN5" s="19"/>
      <c r="AO5" s="15" t="s">
        <v>91</v>
      </c>
      <c r="AP5" t="s">
        <v>92</v>
      </c>
      <c r="AQ5">
        <v>5</v>
      </c>
      <c r="AR5" t="s">
        <v>93</v>
      </c>
      <c r="AS5" t="s">
        <v>94</v>
      </c>
      <c r="AT5" t="s">
        <v>95</v>
      </c>
      <c r="AU5" s="66" t="str">
        <f>様式!J5</f>
        <v>一般会計農業農村整備事業工事諸費</v>
      </c>
      <c r="AV5" t="str">
        <f>様式!O6</f>
        <v>901 （国）農研機構</v>
      </c>
      <c r="AW5" t="s">
        <v>96</v>
      </c>
      <c r="AX5" t="s">
        <v>97</v>
      </c>
      <c r="AY5" t="s">
        <v>98</v>
      </c>
      <c r="AZ5" t="s">
        <v>99</v>
      </c>
      <c r="BA5" t="s">
        <v>100</v>
      </c>
      <c r="BB5" t="s">
        <v>99</v>
      </c>
      <c r="BC5" t="s">
        <v>101</v>
      </c>
      <c r="BD5" t="s">
        <v>102</v>
      </c>
    </row>
    <row r="6" spans="1:57" ht="36.75" customHeight="1">
      <c r="A6" s="128" t="s">
        <v>103</v>
      </c>
      <c r="B6" s="167"/>
      <c r="C6" s="167"/>
      <c r="D6" s="194"/>
      <c r="E6" s="16"/>
      <c r="F6" s="127" t="s">
        <v>104</v>
      </c>
      <c r="G6" s="75"/>
      <c r="H6" s="75"/>
      <c r="I6" s="75"/>
      <c r="J6" s="75"/>
      <c r="K6" s="75"/>
      <c r="L6" s="75"/>
      <c r="M6" s="75"/>
      <c r="O6" s="93" t="b">
        <v>0</v>
      </c>
      <c r="P6" s="95"/>
      <c r="Q6" s="28" t="str">
        <f>IF(O6=FALSE,"","その他")</f>
        <v/>
      </c>
      <c r="R6" s="27" t="s">
        <v>105</v>
      </c>
      <c r="S6" s="27"/>
      <c r="T6" s="27"/>
      <c r="U6" s="29"/>
      <c r="V6" s="29"/>
      <c r="W6" s="29"/>
      <c r="X6" s="29"/>
      <c r="Y6" s="29"/>
      <c r="Z6" s="29"/>
      <c r="AA6" s="29"/>
      <c r="AB6" s="29"/>
      <c r="AC6" s="29"/>
      <c r="AD6" s="29"/>
      <c r="AE6" s="29"/>
      <c r="AF6" s="29"/>
      <c r="AG6" s="29"/>
      <c r="AH6" s="29"/>
      <c r="AI6" s="29"/>
      <c r="AJ6" s="29"/>
      <c r="AK6" s="29"/>
      <c r="AL6" s="29"/>
      <c r="AM6" s="29"/>
      <c r="AN6" s="29"/>
      <c r="AO6" s="15" t="s">
        <v>106</v>
      </c>
      <c r="AR6" t="s">
        <v>107</v>
      </c>
      <c r="AS6" t="s">
        <v>108</v>
      </c>
      <c r="AT6" t="s">
        <v>109</v>
      </c>
      <c r="AU6" s="66" t="str">
        <f>様式!J6</f>
        <v>一般会計海岸事業工事諸費</v>
      </c>
      <c r="AV6" t="str">
        <f>様式!O7</f>
        <v>902 （国）農研ｻｲﾀﾏ・生研</v>
      </c>
      <c r="AW6" t="s">
        <v>110</v>
      </c>
      <c r="AZ6" t="s">
        <v>111</v>
      </c>
      <c r="BA6" t="s">
        <v>112</v>
      </c>
      <c r="BB6" t="s">
        <v>113</v>
      </c>
      <c r="BC6" t="s">
        <v>86</v>
      </c>
      <c r="BD6" t="s">
        <v>114</v>
      </c>
    </row>
    <row r="7" spans="1:57" ht="18" customHeight="1" thickBot="1">
      <c r="A7" s="83" t="s">
        <v>115</v>
      </c>
      <c r="B7" s="195"/>
      <c r="C7" s="195"/>
      <c r="D7" s="196"/>
      <c r="E7" s="16"/>
      <c r="G7" s="75"/>
      <c r="H7" s="75"/>
      <c r="I7" s="75"/>
      <c r="J7" s="75"/>
      <c r="K7" s="75"/>
      <c r="L7" s="75"/>
      <c r="M7" s="75"/>
      <c r="O7" s="93" t="b">
        <v>0</v>
      </c>
      <c r="P7" s="93">
        <f>COUNTIF(O5:O7,TRUE)</f>
        <v>0</v>
      </c>
      <c r="Q7" s="28" t="str">
        <f>IF(O7=FALSE,"","被扶養者認定")</f>
        <v/>
      </c>
      <c r="R7" t="s">
        <v>116</v>
      </c>
      <c r="U7" s="23"/>
      <c r="V7" s="23"/>
      <c r="W7" s="23"/>
      <c r="X7" s="23"/>
      <c r="Y7" s="23"/>
      <c r="Z7" s="23"/>
      <c r="AA7" s="23"/>
      <c r="AB7" s="23"/>
      <c r="AC7" s="23"/>
      <c r="AD7" s="23"/>
      <c r="AE7" s="23"/>
      <c r="AF7" s="23"/>
      <c r="AG7" s="23"/>
      <c r="AH7" s="23"/>
      <c r="AI7" s="23"/>
      <c r="AJ7" s="23"/>
      <c r="AK7" s="23"/>
      <c r="AL7" s="23"/>
      <c r="AM7" s="23"/>
      <c r="AN7" s="23"/>
      <c r="AO7" s="15" t="s">
        <v>117</v>
      </c>
      <c r="AR7" t="s">
        <v>118</v>
      </c>
      <c r="AS7" t="s">
        <v>119</v>
      </c>
      <c r="AT7" t="s">
        <v>120</v>
      </c>
      <c r="AU7" s="66" t="str">
        <f>様式!J7</f>
        <v>食料安定供給特別会計(国営土地)</v>
      </c>
      <c r="AV7" t="str">
        <f>様式!O10</f>
        <v>908 （国）水研機構</v>
      </c>
      <c r="AW7" t="s">
        <v>121</v>
      </c>
      <c r="AZ7" t="s">
        <v>113</v>
      </c>
      <c r="BA7" t="s">
        <v>69</v>
      </c>
      <c r="BB7" t="s">
        <v>86</v>
      </c>
      <c r="BD7" t="s">
        <v>86</v>
      </c>
    </row>
    <row r="8" spans="1:57">
      <c r="A8" s="82" t="s">
        <v>122</v>
      </c>
      <c r="B8" s="191"/>
      <c r="C8" s="191"/>
      <c r="D8" s="192"/>
      <c r="E8" s="16"/>
      <c r="F8" s="105" t="s">
        <v>1158</v>
      </c>
      <c r="G8" s="105"/>
      <c r="H8" s="105"/>
      <c r="I8" s="105"/>
      <c r="J8" s="105"/>
      <c r="K8" s="75"/>
      <c r="L8" s="75"/>
      <c r="M8" s="75"/>
      <c r="O8" s="93" t="b">
        <v>0</v>
      </c>
      <c r="P8" s="93"/>
      <c r="Q8" s="28" t="str">
        <f>IF(O8=FALSE,"","組合員住所変更")</f>
        <v/>
      </c>
      <c r="R8" t="s">
        <v>123</v>
      </c>
      <c r="V8" t="s">
        <v>124</v>
      </c>
      <c r="AO8" s="15" t="s">
        <v>125</v>
      </c>
      <c r="AR8" t="s">
        <v>126</v>
      </c>
      <c r="AS8" t="s">
        <v>127</v>
      </c>
      <c r="AU8" s="66" t="str">
        <f>様式!J8</f>
        <v>食料安定供給特別会計(農産局分)</v>
      </c>
      <c r="AV8" t="str">
        <f>様式!O8</f>
        <v>905 （国）国際農林水産業</v>
      </c>
      <c r="AW8" t="s">
        <v>128</v>
      </c>
      <c r="AZ8" t="s">
        <v>112</v>
      </c>
      <c r="BA8" t="s">
        <v>84</v>
      </c>
    </row>
    <row r="9" spans="1:57">
      <c r="A9" s="98" t="s">
        <v>129</v>
      </c>
      <c r="B9" s="167"/>
      <c r="C9" s="167"/>
      <c r="D9" s="194"/>
      <c r="E9" s="16"/>
      <c r="F9" s="28" t="s">
        <v>130</v>
      </c>
      <c r="G9" s="47"/>
      <c r="H9" s="47"/>
      <c r="I9" s="47"/>
      <c r="J9" s="47"/>
      <c r="O9" s="93" t="b">
        <v>0</v>
      </c>
      <c r="P9" s="93"/>
      <c r="Q9" s="28" t="str">
        <f>IF(O9=FALSE,"","組合員給付金等振込先変更")</f>
        <v/>
      </c>
      <c r="R9" t="s">
        <v>131</v>
      </c>
      <c r="AO9" s="15" t="s">
        <v>132</v>
      </c>
      <c r="AR9" t="s">
        <v>133</v>
      </c>
      <c r="AU9" s="66" t="str">
        <f>様式!J9</f>
        <v>食料安定供給特別会計(経営局分)</v>
      </c>
      <c r="AV9" t="str">
        <f>様式!O9</f>
        <v>907 （独）家畜改良ｾﾝﾀｰ</v>
      </c>
      <c r="AW9" t="s">
        <v>134</v>
      </c>
      <c r="AZ9" t="s">
        <v>89</v>
      </c>
      <c r="BA9" t="s">
        <v>135</v>
      </c>
    </row>
    <row r="10" spans="1:57">
      <c r="A10" s="84" t="s">
        <v>136</v>
      </c>
      <c r="B10" s="167"/>
      <c r="C10" s="167"/>
      <c r="D10" s="194"/>
      <c r="E10" s="16"/>
      <c r="F10" s="28" t="s">
        <v>137</v>
      </c>
      <c r="O10" s="93" t="b">
        <v>0</v>
      </c>
      <c r="P10" s="93"/>
      <c r="Q10" s="28" t="str">
        <f>IF(O10=FALSE,"","組合員改姓")</f>
        <v/>
      </c>
      <c r="R10" t="s">
        <v>86</v>
      </c>
      <c r="W10" s="125" t="s">
        <v>138</v>
      </c>
      <c r="AO10" s="15" t="s">
        <v>139</v>
      </c>
      <c r="AR10" t="s">
        <v>140</v>
      </c>
      <c r="AU10" s="66" t="str">
        <f>様式!J10</f>
        <v>食料安定供給特別会計(水産庁(漁船再保険))</v>
      </c>
      <c r="AV10" t="str">
        <f>様式!O11</f>
        <v>910 （独）消費安全技術</v>
      </c>
      <c r="AW10" t="s">
        <v>141</v>
      </c>
      <c r="AZ10" t="s">
        <v>142</v>
      </c>
      <c r="BA10" t="s">
        <v>143</v>
      </c>
    </row>
    <row r="11" spans="1:57">
      <c r="A11" s="84" t="s">
        <v>144</v>
      </c>
      <c r="B11" s="167"/>
      <c r="C11" s="167"/>
      <c r="D11" s="194"/>
      <c r="E11" s="16"/>
      <c r="F11" s="75"/>
      <c r="K11" s="75"/>
      <c r="L11" s="75"/>
      <c r="M11" s="75"/>
      <c r="O11" s="93" t="b">
        <v>0</v>
      </c>
      <c r="P11" s="93"/>
      <c r="Q11" s="28" t="str">
        <f>IF(O11=FALSE,"","組合員その他変更")</f>
        <v/>
      </c>
      <c r="R11" t="s">
        <v>145</v>
      </c>
      <c r="W11" s="125" t="s">
        <v>146</v>
      </c>
      <c r="AO11" s="15" t="s">
        <v>147</v>
      </c>
      <c r="AR11" t="s">
        <v>148</v>
      </c>
      <c r="AU11" s="66" t="str">
        <f>様式!J11</f>
        <v>食料安定供給特別会計(水産庁(漁業共済))</v>
      </c>
      <c r="AV11" t="str">
        <f>様式!O5</f>
        <v>801 共済組合組合員</v>
      </c>
      <c r="AZ11" t="s">
        <v>149</v>
      </c>
      <c r="BA11" t="s">
        <v>150</v>
      </c>
    </row>
    <row r="12" spans="1:57">
      <c r="A12" s="84" t="s">
        <v>151</v>
      </c>
      <c r="B12" s="167"/>
      <c r="C12" s="167"/>
      <c r="D12" s="194"/>
      <c r="E12" s="16"/>
      <c r="F12" s="28"/>
      <c r="G12" s="75"/>
      <c r="H12" s="75"/>
      <c r="I12" s="75"/>
      <c r="J12" s="75"/>
      <c r="K12" s="75"/>
      <c r="L12" s="75"/>
      <c r="M12" s="75"/>
      <c r="O12" s="93" t="b">
        <v>0</v>
      </c>
      <c r="P12" s="93"/>
      <c r="Q12" s="28" t="str">
        <f>IF(O12=FALSE,"","被扶養者取消")</f>
        <v/>
      </c>
      <c r="R12" t="s">
        <v>152</v>
      </c>
      <c r="AO12" s="15" t="s">
        <v>153</v>
      </c>
      <c r="AR12" t="s">
        <v>154</v>
      </c>
      <c r="AU12" s="66" t="str">
        <f>様式!J12</f>
        <v>東日本大震災復興特別会計</v>
      </c>
      <c r="AZ12" t="s">
        <v>86</v>
      </c>
      <c r="BA12" t="s">
        <v>155</v>
      </c>
    </row>
    <row r="13" spans="1:57">
      <c r="A13" s="84" t="s">
        <v>156</v>
      </c>
      <c r="B13" s="167"/>
      <c r="C13" s="167"/>
      <c r="D13" s="194"/>
      <c r="E13" s="16"/>
      <c r="F13" s="28"/>
      <c r="G13" s="75"/>
      <c r="H13" s="75"/>
      <c r="I13" s="75"/>
      <c r="J13" s="75"/>
      <c r="O13" s="93" t="b">
        <v>0</v>
      </c>
      <c r="P13" s="93"/>
      <c r="Q13" s="28" t="str">
        <f>IF(O13=FALSE,"","被扶養者住所変更")</f>
        <v/>
      </c>
      <c r="R13" t="s">
        <v>157</v>
      </c>
      <c r="W13" s="125" t="s">
        <v>158</v>
      </c>
      <c r="AO13" s="15" t="s">
        <v>159</v>
      </c>
      <c r="AR13" t="s">
        <v>160</v>
      </c>
      <c r="AU13" s="66" t="str">
        <f>様式!J13</f>
        <v>職員団体専従職員</v>
      </c>
      <c r="BA13" t="s">
        <v>86</v>
      </c>
    </row>
    <row r="14" spans="1:57">
      <c r="A14" s="84" t="s">
        <v>161</v>
      </c>
      <c r="B14" s="167"/>
      <c r="C14" s="167"/>
      <c r="D14" s="194"/>
      <c r="E14" s="16"/>
      <c r="O14" s="93" t="b">
        <v>0</v>
      </c>
      <c r="P14" s="93"/>
      <c r="Q14" s="28" t="str">
        <f>IF(O14=FALSE,"","被扶養者改姓")</f>
        <v/>
      </c>
      <c r="R14" t="s">
        <v>162</v>
      </c>
      <c r="W14" s="125" t="s">
        <v>163</v>
      </c>
      <c r="AO14" s="15" t="s">
        <v>164</v>
      </c>
      <c r="AR14" t="s">
        <v>165</v>
      </c>
      <c r="AU14" s="66" t="str">
        <f>様式!J14</f>
        <v>農業・食品産業技術総合研究機構</v>
      </c>
    </row>
    <row r="15" spans="1:57" ht="19.5" thickBot="1">
      <c r="A15" s="83" t="s">
        <v>166</v>
      </c>
      <c r="B15" s="195"/>
      <c r="C15" s="195"/>
      <c r="D15" s="196"/>
      <c r="E15" s="16"/>
      <c r="G15" s="16"/>
      <c r="H15" s="16"/>
      <c r="I15" s="16"/>
      <c r="J15" s="16"/>
      <c r="O15" s="93" t="b">
        <v>0</v>
      </c>
      <c r="P15" s="93">
        <f>COUNTIF(O8:O15,TRUE)</f>
        <v>0</v>
      </c>
      <c r="Q15" s="28" t="str">
        <f>IF(O15=FALSE,"","被扶養者その他変更")</f>
        <v/>
      </c>
      <c r="R15" t="s">
        <v>86</v>
      </c>
      <c r="AO15" s="15" t="s">
        <v>167</v>
      </c>
      <c r="AR15" t="s">
        <v>168</v>
      </c>
      <c r="AU15" s="66" t="str">
        <f>様式!J15</f>
        <v>農業・食品産業技術総合研究機構さいたま研究拠点</v>
      </c>
    </row>
    <row r="16" spans="1:57">
      <c r="A16" s="18"/>
      <c r="B16" s="85"/>
      <c r="C16" s="85"/>
      <c r="D16" s="85"/>
      <c r="E16" s="16"/>
      <c r="F16" s="16"/>
      <c r="G16" s="16"/>
      <c r="H16" s="16"/>
      <c r="I16" s="16"/>
      <c r="J16" s="16"/>
      <c r="Q16" t="s">
        <v>169</v>
      </c>
      <c r="AO16" s="15" t="s">
        <v>170</v>
      </c>
      <c r="AR16" t="s">
        <v>171</v>
      </c>
      <c r="AU16" s="66" t="str">
        <f>様式!J16</f>
        <v>生物系特定産業技術研究支援センター</v>
      </c>
    </row>
    <row r="17" spans="1:48">
      <c r="A17" s="3" t="s">
        <v>172</v>
      </c>
      <c r="B17" s="155" t="s">
        <v>173</v>
      </c>
      <c r="C17" s="156"/>
      <c r="D17" s="156"/>
      <c r="E17" s="157"/>
      <c r="F17" s="158" t="s">
        <v>174</v>
      </c>
      <c r="G17" s="158"/>
      <c r="H17" s="158"/>
      <c r="I17" s="158"/>
      <c r="J17" s="156" t="s">
        <v>175</v>
      </c>
      <c r="K17" s="156"/>
      <c r="L17" s="157"/>
      <c r="Q17" t="s">
        <v>176</v>
      </c>
      <c r="AO17" s="15" t="s">
        <v>177</v>
      </c>
      <c r="AR17" t="s">
        <v>178</v>
      </c>
      <c r="AU17" s="66" t="str">
        <f>様式!J17</f>
        <v>水産研究・教育機構(一般)</v>
      </c>
    </row>
    <row r="18" spans="1:48">
      <c r="A18" s="56" t="s">
        <v>179</v>
      </c>
      <c r="B18" s="159" t="str">
        <f>PHONETIC(B19)</f>
        <v/>
      </c>
      <c r="C18" s="160"/>
      <c r="D18" s="160"/>
      <c r="E18" s="161"/>
      <c r="F18" s="159" t="str">
        <f>PHONETIC(F19)</f>
        <v/>
      </c>
      <c r="G18" s="160"/>
      <c r="H18" s="160"/>
      <c r="I18" s="161"/>
      <c r="J18" s="204"/>
      <c r="K18" s="204"/>
      <c r="L18" s="205"/>
      <c r="R18" t="s">
        <v>180</v>
      </c>
      <c r="V18" t="s">
        <v>181</v>
      </c>
      <c r="AO18" s="15" t="s">
        <v>182</v>
      </c>
      <c r="AR18" t="s">
        <v>183</v>
      </c>
      <c r="AU18" s="66" t="str">
        <f>様式!J18</f>
        <v>水産研究・教育機構(船員)</v>
      </c>
    </row>
    <row r="19" spans="1:48">
      <c r="A19" s="56" t="s">
        <v>184</v>
      </c>
      <c r="B19" s="159"/>
      <c r="C19" s="160"/>
      <c r="D19" s="160"/>
      <c r="E19" s="161"/>
      <c r="F19" s="182"/>
      <c r="G19" s="182"/>
      <c r="H19" s="182"/>
      <c r="I19" s="182"/>
      <c r="R19" t="s">
        <v>152</v>
      </c>
      <c r="V19" t="s">
        <v>181</v>
      </c>
      <c r="AO19" s="15" t="s">
        <v>185</v>
      </c>
      <c r="AR19" t="s">
        <v>186</v>
      </c>
      <c r="AU19" s="66" t="str">
        <f>様式!J19</f>
        <v>国際農林水産業研究センター</v>
      </c>
    </row>
    <row r="20" spans="1:48">
      <c r="A20" s="57" t="s">
        <v>187</v>
      </c>
      <c r="B20" s="137" t="s">
        <v>49</v>
      </c>
      <c r="C20" s="40"/>
      <c r="D20" s="138" t="s">
        <v>50</v>
      </c>
      <c r="E20" s="138"/>
      <c r="F20" s="138" t="s">
        <v>51</v>
      </c>
      <c r="G20" s="40"/>
      <c r="H20" s="41" t="s">
        <v>52</v>
      </c>
      <c r="R20" t="s">
        <v>162</v>
      </c>
      <c r="AO20" s="15" t="s">
        <v>188</v>
      </c>
      <c r="AR20" t="s">
        <v>189</v>
      </c>
      <c r="AU20" s="66" t="str">
        <f>様式!J20</f>
        <v>家畜改良センター</v>
      </c>
    </row>
    <row r="21" spans="1:48">
      <c r="A21" s="61" t="s">
        <v>1160</v>
      </c>
      <c r="B21" s="200">
        <v>820</v>
      </c>
      <c r="C21" s="200"/>
      <c r="D21" s="206"/>
      <c r="E21" s="206"/>
      <c r="F21" s="206"/>
      <c r="G21" s="206"/>
      <c r="H21" s="207"/>
      <c r="I21" s="211" t="s">
        <v>1159</v>
      </c>
      <c r="J21" s="212"/>
      <c r="K21" s="212"/>
      <c r="L21" s="212"/>
      <c r="M21" s="212"/>
      <c r="R21" t="s">
        <v>86</v>
      </c>
      <c r="AO21" s="15" t="s">
        <v>190</v>
      </c>
      <c r="AR21" t="s">
        <v>191</v>
      </c>
      <c r="AU21" s="66" t="str">
        <f>様式!J21</f>
        <v>農林水産消費安全技術センター</v>
      </c>
    </row>
    <row r="22" spans="1:48">
      <c r="A22" s="3" t="s">
        <v>192</v>
      </c>
      <c r="B22" s="174"/>
      <c r="C22" s="176"/>
      <c r="D22" s="176"/>
      <c r="E22" s="176"/>
      <c r="F22" s="176"/>
      <c r="G22" s="176"/>
      <c r="H22" s="175"/>
      <c r="I22" s="213"/>
      <c r="J22" s="212"/>
      <c r="K22" s="212"/>
      <c r="L22" s="212"/>
      <c r="M22" s="212"/>
      <c r="O22" t="s">
        <v>193</v>
      </c>
      <c r="AO22" s="15" t="s">
        <v>194</v>
      </c>
      <c r="AR22" t="s">
        <v>195</v>
      </c>
      <c r="AU22" s="66" t="str">
        <f>様式!J22</f>
        <v>共済組合職員(貸付経理)</v>
      </c>
    </row>
    <row r="23" spans="1:48">
      <c r="A23" s="3" t="s">
        <v>196</v>
      </c>
      <c r="B23" s="137" t="s">
        <v>49</v>
      </c>
      <c r="C23" s="40"/>
      <c r="D23" s="138" t="s">
        <v>50</v>
      </c>
      <c r="E23" s="138"/>
      <c r="F23" s="138" t="s">
        <v>51</v>
      </c>
      <c r="G23" s="138"/>
      <c r="H23" s="139" t="s">
        <v>52</v>
      </c>
      <c r="I23" s="213"/>
      <c r="J23" s="212"/>
      <c r="K23" s="212"/>
      <c r="L23" s="212"/>
      <c r="M23" s="212"/>
      <c r="O23" t="s">
        <v>197</v>
      </c>
      <c r="AO23" s="15" t="s">
        <v>198</v>
      </c>
      <c r="AR23" t="s">
        <v>86</v>
      </c>
      <c r="AU23" s="66" t="str">
        <f>様式!J23</f>
        <v>共済組合職員(保健経理)</v>
      </c>
    </row>
    <row r="24" spans="1:48">
      <c r="A24" s="50" t="s">
        <v>199</v>
      </c>
      <c r="B24" s="137" t="s">
        <v>49</v>
      </c>
      <c r="C24" s="40"/>
      <c r="D24" s="138" t="s">
        <v>50</v>
      </c>
      <c r="E24" s="138"/>
      <c r="F24" s="138" t="s">
        <v>51</v>
      </c>
      <c r="G24" s="138"/>
      <c r="H24" s="139" t="s">
        <v>52</v>
      </c>
      <c r="I24" s="218" t="s">
        <v>200</v>
      </c>
      <c r="J24" s="219"/>
      <c r="K24" s="219"/>
      <c r="L24" s="219"/>
      <c r="M24" s="219"/>
      <c r="O24" t="s">
        <v>201</v>
      </c>
      <c r="AO24" s="15" t="s">
        <v>202</v>
      </c>
      <c r="AU24" s="66"/>
    </row>
    <row r="25" spans="1:48">
      <c r="I25" s="219"/>
      <c r="J25" s="219"/>
      <c r="K25" s="219"/>
      <c r="L25" s="219"/>
      <c r="M25" s="219"/>
      <c r="O25" t="s">
        <v>203</v>
      </c>
      <c r="AO25" s="15" t="s">
        <v>204</v>
      </c>
      <c r="AU25" s="66" t="str">
        <f>様式!J25</f>
        <v>一般会計農林水産省本省(一般)(短期)</v>
      </c>
    </row>
    <row r="26" spans="1:48">
      <c r="A26" s="3" t="s">
        <v>205</v>
      </c>
      <c r="O26" t="s">
        <v>206</v>
      </c>
      <c r="AO26" s="15" t="s">
        <v>207</v>
      </c>
      <c r="AU26" s="66" t="str">
        <f>様式!J26</f>
        <v>一般会計農林水産省本省(船員)(短期)</v>
      </c>
    </row>
    <row r="27" spans="1:48">
      <c r="A27" s="3" t="s">
        <v>208</v>
      </c>
      <c r="B27" s="173" t="s">
        <v>209</v>
      </c>
      <c r="C27" s="173"/>
      <c r="D27" s="173"/>
      <c r="E27" s="174"/>
      <c r="F27" s="134" t="s">
        <v>210</v>
      </c>
      <c r="G27" s="175" t="s">
        <v>209</v>
      </c>
      <c r="H27" s="173"/>
      <c r="I27" s="173"/>
      <c r="J27" s="173"/>
      <c r="K27" s="173"/>
      <c r="L27" s="24"/>
      <c r="M27" s="24"/>
      <c r="O27" t="s">
        <v>211</v>
      </c>
      <c r="AO27" s="15" t="s">
        <v>212</v>
      </c>
      <c r="AU27" s="66" t="str">
        <f>様式!J27</f>
        <v>一般会計農業農村整備事業工事諸費(短期)</v>
      </c>
    </row>
    <row r="28" spans="1:48">
      <c r="A28" s="50" t="s">
        <v>213</v>
      </c>
      <c r="B28" s="172" t="s">
        <v>209</v>
      </c>
      <c r="C28" s="172"/>
      <c r="D28" s="172"/>
      <c r="E28" s="172"/>
      <c r="F28" s="172"/>
      <c r="G28" s="172"/>
      <c r="H28" s="172"/>
      <c r="I28" s="172"/>
      <c r="J28" s="172"/>
      <c r="K28" s="172"/>
      <c r="L28" s="16"/>
      <c r="M28" s="16"/>
      <c r="O28" t="s">
        <v>214</v>
      </c>
      <c r="AO28" s="15" t="s">
        <v>215</v>
      </c>
      <c r="AU28" s="66" t="str">
        <f>様式!J28</f>
        <v>一般会計農業農村整備事業調査諸費(短期)</v>
      </c>
      <c r="AV28" t="s">
        <v>216</v>
      </c>
    </row>
    <row r="29" spans="1:48">
      <c r="A29" s="3" t="s">
        <v>217</v>
      </c>
      <c r="B29" s="201" t="str">
        <f>PHONETIC(B28)</f>
        <v>　</v>
      </c>
      <c r="C29" s="201"/>
      <c r="D29" s="201"/>
      <c r="E29" s="201"/>
      <c r="F29" s="201"/>
      <c r="G29" s="201"/>
      <c r="H29" s="201"/>
      <c r="I29" s="201"/>
      <c r="J29" s="201"/>
      <c r="K29" s="201"/>
      <c r="L29" s="16"/>
      <c r="M29" s="16"/>
      <c r="O29" s="2" t="s">
        <v>218</v>
      </c>
      <c r="AO29" s="15" t="s">
        <v>219</v>
      </c>
      <c r="AU29" s="66" t="str">
        <f>様式!J29</f>
        <v>一般会計海岸事業工事諸費(短期)</v>
      </c>
    </row>
    <row r="30" spans="1:48">
      <c r="A30" s="61" t="s">
        <v>220</v>
      </c>
      <c r="B30" s="172" t="s">
        <v>209</v>
      </c>
      <c r="C30" s="172"/>
      <c r="D30" s="172"/>
      <c r="E30" s="172"/>
      <c r="F30" s="172"/>
      <c r="G30" s="172"/>
      <c r="H30" s="172"/>
      <c r="I30" s="172"/>
      <c r="J30" s="172"/>
      <c r="K30" s="172"/>
      <c r="L30" s="16"/>
      <c r="M30" s="16"/>
      <c r="O30" s="2" t="s">
        <v>218</v>
      </c>
      <c r="AO30" s="15" t="s">
        <v>221</v>
      </c>
      <c r="AU30" s="66" t="str">
        <f>様式!J30</f>
        <v>食料安定供給特別会計(国営土地)(短期)</v>
      </c>
    </row>
    <row r="31" spans="1:48">
      <c r="A31" s="61" t="s">
        <v>222</v>
      </c>
      <c r="B31" s="201" t="str">
        <f>PHONETIC(B30)</f>
        <v>　</v>
      </c>
      <c r="C31" s="201"/>
      <c r="D31" s="201"/>
      <c r="E31" s="201"/>
      <c r="F31" s="201"/>
      <c r="G31" s="201"/>
      <c r="H31" s="201"/>
      <c r="I31" s="201"/>
      <c r="J31" s="201"/>
      <c r="K31" s="201"/>
      <c r="L31" s="16"/>
      <c r="M31" s="16"/>
      <c r="O31" s="2" t="s">
        <v>218</v>
      </c>
      <c r="P31" t="s">
        <v>223</v>
      </c>
      <c r="AO31" s="15" t="s">
        <v>224</v>
      </c>
      <c r="AU31" s="66" t="str">
        <f>様式!J31</f>
        <v>食料安定供給特別会計(農産局分)(短期)</v>
      </c>
    </row>
    <row r="32" spans="1:48">
      <c r="A32" s="3" t="s">
        <v>225</v>
      </c>
      <c r="B32" s="172" t="s">
        <v>209</v>
      </c>
      <c r="C32" s="172"/>
      <c r="D32" s="172"/>
      <c r="E32" s="172"/>
      <c r="F32" s="172"/>
      <c r="G32" s="172"/>
      <c r="H32" s="172"/>
      <c r="I32" s="172"/>
      <c r="J32" s="172"/>
      <c r="K32" s="172"/>
      <c r="L32" s="16"/>
      <c r="M32" s="16"/>
      <c r="O32" s="2" t="s">
        <v>218</v>
      </c>
      <c r="AO32" s="15" t="s">
        <v>226</v>
      </c>
      <c r="AU32" s="66" t="str">
        <f>様式!J32</f>
        <v>食料安定供給特別会計(経営局分)(短期)</v>
      </c>
    </row>
    <row r="33" spans="1:47">
      <c r="A33" s="61" t="s">
        <v>227</v>
      </c>
      <c r="B33" s="201" t="str">
        <f>PHONETIC(B32)</f>
        <v>　</v>
      </c>
      <c r="C33" s="201"/>
      <c r="D33" s="201"/>
      <c r="E33" s="201"/>
      <c r="F33" s="201"/>
      <c r="G33" s="201"/>
      <c r="H33" s="201"/>
      <c r="I33" s="201"/>
      <c r="J33" s="201"/>
      <c r="K33" s="201"/>
      <c r="L33" s="16"/>
      <c r="M33" s="16"/>
      <c r="O33" s="2" t="s">
        <v>218</v>
      </c>
      <c r="P33" t="s">
        <v>223</v>
      </c>
      <c r="AO33" s="15" t="s">
        <v>228</v>
      </c>
      <c r="AU33" s="66" t="str">
        <f>様式!J33</f>
        <v>食料安定供給特別会計(水産庁(漁船再保険))(短期)</v>
      </c>
    </row>
    <row r="34" spans="1:47">
      <c r="A34" s="3" t="s">
        <v>229</v>
      </c>
      <c r="B34" s="137" t="s">
        <v>49</v>
      </c>
      <c r="C34" s="40"/>
      <c r="D34" s="40" t="s">
        <v>50</v>
      </c>
      <c r="E34" s="40"/>
      <c r="F34" s="40" t="s">
        <v>51</v>
      </c>
      <c r="G34" s="40"/>
      <c r="H34" s="41" t="s">
        <v>52</v>
      </c>
      <c r="AO34" s="15" t="s">
        <v>230</v>
      </c>
      <c r="AU34" s="66" t="str">
        <f>様式!J34</f>
        <v>食料安定供給特別会計(水産庁(漁業共済))(短期)</v>
      </c>
    </row>
    <row r="35" spans="1:47">
      <c r="A35" s="3" t="s">
        <v>231</v>
      </c>
      <c r="B35" s="166"/>
      <c r="C35" s="167"/>
      <c r="D35" s="167"/>
      <c r="E35" s="167"/>
      <c r="F35" s="167"/>
      <c r="G35" s="167"/>
      <c r="H35" s="168"/>
      <c r="I35" s="29"/>
      <c r="J35" s="29"/>
      <c r="K35" s="29"/>
      <c r="L35" s="29"/>
      <c r="M35" s="29"/>
      <c r="O35" s="66" t="s">
        <v>232</v>
      </c>
      <c r="AO35" s="15" t="s">
        <v>233</v>
      </c>
      <c r="AU35" s="66" t="str">
        <f>様式!J35</f>
        <v>東日本大震災復興特別会計(短期)</v>
      </c>
    </row>
    <row r="36" spans="1:47">
      <c r="AO36" s="15" t="s">
        <v>234</v>
      </c>
      <c r="AU36" s="66" t="str">
        <f>様式!J36</f>
        <v>農業・食品産業技術総合研究機構(短期)</v>
      </c>
    </row>
    <row r="37" spans="1:47">
      <c r="A37" s="3" t="s">
        <v>235</v>
      </c>
      <c r="AO37" s="15" t="s">
        <v>236</v>
      </c>
      <c r="AU37" s="66" t="str">
        <f>様式!J37</f>
        <v>農業・食品産業技術総合研究機構さいたま研究拠点 (短期)</v>
      </c>
    </row>
    <row r="38" spans="1:47">
      <c r="A38" s="3" t="s">
        <v>237</v>
      </c>
      <c r="B38" s="173"/>
      <c r="C38" s="173"/>
      <c r="D38" s="173"/>
      <c r="E38" s="173"/>
      <c r="F38" s="173"/>
      <c r="G38" s="173"/>
      <c r="H38" s="214"/>
      <c r="I38" s="215"/>
      <c r="J38" s="215"/>
      <c r="K38" s="215"/>
      <c r="L38" s="215"/>
      <c r="M38" s="216"/>
      <c r="AO38" s="15" t="s">
        <v>238</v>
      </c>
      <c r="AU38" s="66" t="str">
        <f>様式!J38</f>
        <v>生物系特定産業技術研究支援センター(短期)</v>
      </c>
    </row>
    <row r="39" spans="1:47">
      <c r="A39" s="198" t="s">
        <v>239</v>
      </c>
      <c r="B39" s="202" t="s">
        <v>240</v>
      </c>
      <c r="C39" s="203"/>
      <c r="D39" s="203"/>
      <c r="E39" s="203"/>
      <c r="F39" s="203"/>
      <c r="G39" s="203"/>
      <c r="H39" s="203" t="s">
        <v>241</v>
      </c>
      <c r="I39" s="203"/>
      <c r="J39" s="203"/>
      <c r="K39" s="203"/>
      <c r="L39" s="203"/>
      <c r="M39" s="203"/>
      <c r="AO39" s="15" t="s">
        <v>242</v>
      </c>
      <c r="AU39" s="66" t="str">
        <f>様式!J39</f>
        <v>水産研究・教育機構(一般)(短期)</v>
      </c>
    </row>
    <row r="40" spans="1:47">
      <c r="A40" s="199"/>
      <c r="B40" s="193"/>
      <c r="C40" s="193"/>
      <c r="D40" s="193"/>
      <c r="E40" s="193"/>
      <c r="F40" s="193"/>
      <c r="G40" s="193"/>
      <c r="H40" s="193"/>
      <c r="I40" s="193"/>
      <c r="J40" s="193"/>
      <c r="K40" s="193"/>
      <c r="L40" s="193"/>
      <c r="M40" s="193"/>
      <c r="O40" s="27" t="s">
        <v>243</v>
      </c>
      <c r="P40" s="27"/>
      <c r="AO40" s="15" t="s">
        <v>244</v>
      </c>
      <c r="AU40" s="66" t="str">
        <f>様式!J40</f>
        <v>水産研究・教育機構(船員)(短期)</v>
      </c>
    </row>
    <row r="41" spans="1:47">
      <c r="A41" s="3" t="s">
        <v>245</v>
      </c>
      <c r="B41" s="170" t="s">
        <v>246</v>
      </c>
      <c r="C41" s="170"/>
      <c r="D41" s="170"/>
      <c r="E41" s="170"/>
      <c r="F41" s="170"/>
      <c r="G41" s="170"/>
      <c r="H41" s="214"/>
      <c r="I41" s="215"/>
      <c r="J41" s="215"/>
      <c r="K41" s="215"/>
      <c r="L41" s="215"/>
      <c r="M41" s="216"/>
      <c r="AO41" s="15" t="s">
        <v>247</v>
      </c>
      <c r="AU41" s="66" t="str">
        <f>様式!J41</f>
        <v>国際農林水産業研究センター(短期)</v>
      </c>
    </row>
    <row r="42" spans="1:47">
      <c r="A42" s="3" t="s">
        <v>248</v>
      </c>
      <c r="B42" s="173"/>
      <c r="C42" s="173"/>
      <c r="D42" s="173"/>
      <c r="E42" s="173"/>
      <c r="F42" s="173"/>
      <c r="G42" s="173"/>
      <c r="H42" s="214"/>
      <c r="I42" s="215"/>
      <c r="J42" s="215"/>
      <c r="K42" s="215"/>
      <c r="L42" s="215"/>
      <c r="M42" s="216"/>
      <c r="AO42" s="15" t="s">
        <v>249</v>
      </c>
      <c r="AU42" s="66" t="str">
        <f>様式!J42</f>
        <v>家畜改良センター(短期)</v>
      </c>
    </row>
    <row r="43" spans="1:47">
      <c r="A43" s="3" t="s">
        <v>250</v>
      </c>
      <c r="B43" s="165"/>
      <c r="C43" s="165"/>
      <c r="D43" s="165"/>
      <c r="E43" s="165"/>
      <c r="F43" s="165"/>
      <c r="G43" s="165"/>
      <c r="H43" s="214"/>
      <c r="I43" s="215"/>
      <c r="J43" s="215"/>
      <c r="K43" s="215"/>
      <c r="L43" s="215"/>
      <c r="M43" s="216"/>
      <c r="O43" t="s">
        <v>251</v>
      </c>
      <c r="AO43" s="15" t="s">
        <v>252</v>
      </c>
      <c r="AU43" s="66" t="str">
        <f>様式!J43</f>
        <v>農林水産消費安全技術センター(短期)</v>
      </c>
    </row>
    <row r="44" spans="1:47">
      <c r="AO44" s="15" t="s">
        <v>253</v>
      </c>
      <c r="AU44" s="66" t="str">
        <f>様式!J44</f>
        <v>共済組合職員(貸付経理)(短期)</v>
      </c>
    </row>
    <row r="45" spans="1:47">
      <c r="A45" s="3" t="s">
        <v>254</v>
      </c>
      <c r="B45" s="155" t="s">
        <v>173</v>
      </c>
      <c r="C45" s="156"/>
      <c r="D45" s="156"/>
      <c r="E45" s="157"/>
      <c r="F45" s="158" t="s">
        <v>174</v>
      </c>
      <c r="G45" s="158"/>
      <c r="H45" s="158"/>
      <c r="I45" s="158"/>
      <c r="AO45" s="15" t="s">
        <v>255</v>
      </c>
      <c r="AU45" s="66" t="str">
        <f>様式!J45</f>
        <v>共済組合職員(保健経理)(短期)</v>
      </c>
    </row>
    <row r="46" spans="1:47">
      <c r="A46" s="61" t="s">
        <v>256</v>
      </c>
      <c r="B46" s="159" t="str">
        <f>PHONETIC(B47)</f>
        <v/>
      </c>
      <c r="C46" s="160"/>
      <c r="D46" s="160"/>
      <c r="E46" s="161"/>
      <c r="F46" s="159" t="str">
        <f>PHONETIC(F47)</f>
        <v/>
      </c>
      <c r="G46" s="160"/>
      <c r="H46" s="160"/>
      <c r="I46" s="161"/>
      <c r="O46" t="s">
        <v>257</v>
      </c>
      <c r="AO46" s="15" t="s">
        <v>258</v>
      </c>
      <c r="AU46" s="66"/>
    </row>
    <row r="47" spans="1:47">
      <c r="A47" s="61" t="s">
        <v>259</v>
      </c>
      <c r="B47" s="162"/>
      <c r="C47" s="163"/>
      <c r="D47" s="163"/>
      <c r="E47" s="164"/>
      <c r="F47" s="165"/>
      <c r="G47" s="165"/>
      <c r="H47" s="165"/>
      <c r="I47" s="165"/>
      <c r="O47" t="s">
        <v>257</v>
      </c>
      <c r="AO47" s="15" t="s">
        <v>260</v>
      </c>
    </row>
    <row r="48" spans="1:47">
      <c r="A48" s="59" t="s">
        <v>261</v>
      </c>
      <c r="B48" s="137" t="s">
        <v>49</v>
      </c>
      <c r="C48" s="40"/>
      <c r="D48" s="138" t="s">
        <v>50</v>
      </c>
      <c r="E48" s="138"/>
      <c r="F48" s="40" t="s">
        <v>51</v>
      </c>
      <c r="G48" s="40"/>
      <c r="H48" s="41" t="s">
        <v>52</v>
      </c>
      <c r="AO48" s="15" t="s">
        <v>262</v>
      </c>
    </row>
    <row r="49" spans="1:41" hidden="1">
      <c r="A49" s="59" t="s">
        <v>263</v>
      </c>
      <c r="B49" s="137" t="s">
        <v>49</v>
      </c>
      <c r="C49" s="40"/>
      <c r="D49" s="138" t="s">
        <v>50</v>
      </c>
      <c r="E49" s="138"/>
      <c r="F49" s="40" t="s">
        <v>51</v>
      </c>
      <c r="G49" s="40"/>
      <c r="H49" s="41" t="s">
        <v>52</v>
      </c>
      <c r="O49" t="s">
        <v>264</v>
      </c>
      <c r="AO49" s="15" t="s">
        <v>265</v>
      </c>
    </row>
    <row r="50" spans="1:41">
      <c r="O50" t="s">
        <v>266</v>
      </c>
      <c r="AO50" s="15" t="s">
        <v>267</v>
      </c>
    </row>
    <row r="51" spans="1:41">
      <c r="A51" s="13" t="s">
        <v>268</v>
      </c>
      <c r="B51" s="13"/>
      <c r="AO51" s="15" t="s">
        <v>269</v>
      </c>
    </row>
    <row r="52" spans="1:41">
      <c r="AO52" s="15" t="s">
        <v>270</v>
      </c>
    </row>
    <row r="53" spans="1:41">
      <c r="A53" s="97" t="s">
        <v>271</v>
      </c>
      <c r="O53" t="s">
        <v>272</v>
      </c>
      <c r="AO53" s="15" t="s">
        <v>273</v>
      </c>
    </row>
    <row r="54" spans="1:41">
      <c r="A54" s="13" t="s">
        <v>274</v>
      </c>
      <c r="B54" s="67"/>
      <c r="C54" s="67"/>
      <c r="AO54" s="15" t="s">
        <v>275</v>
      </c>
    </row>
    <row r="55" spans="1:41">
      <c r="A55" s="99" t="s">
        <v>276</v>
      </c>
      <c r="AO55" s="15" t="s">
        <v>277</v>
      </c>
    </row>
    <row r="56" spans="1:41">
      <c r="A56" s="13" t="s">
        <v>278</v>
      </c>
      <c r="B56" s="13"/>
      <c r="AO56" s="15" t="s">
        <v>279</v>
      </c>
    </row>
    <row r="57" spans="1:41">
      <c r="A57" s="22"/>
      <c r="AO57" s="15" t="s">
        <v>280</v>
      </c>
    </row>
    <row r="58" spans="1:41">
      <c r="A58" s="36" t="s">
        <v>281</v>
      </c>
      <c r="AO58" s="15" t="s">
        <v>282</v>
      </c>
    </row>
    <row r="59" spans="1:41">
      <c r="A59" s="60" t="s">
        <v>283</v>
      </c>
      <c r="AO59" s="15" t="s">
        <v>284</v>
      </c>
    </row>
    <row r="60" spans="1:41">
      <c r="A60" s="3" t="s">
        <v>285</v>
      </c>
      <c r="B60" s="166"/>
      <c r="C60" s="167"/>
      <c r="D60" s="167"/>
      <c r="E60" s="167"/>
      <c r="F60" s="167"/>
      <c r="G60" s="167"/>
      <c r="H60" s="168"/>
      <c r="AO60" s="15" t="s">
        <v>286</v>
      </c>
    </row>
    <row r="61" spans="1:41">
      <c r="A61" s="3" t="s">
        <v>287</v>
      </c>
      <c r="B61" s="137" t="s">
        <v>49</v>
      </c>
      <c r="C61" s="40"/>
      <c r="D61" s="138" t="s">
        <v>50</v>
      </c>
      <c r="E61" s="138"/>
      <c r="F61" s="138" t="s">
        <v>51</v>
      </c>
      <c r="G61" s="138"/>
      <c r="H61" s="139" t="s">
        <v>52</v>
      </c>
      <c r="AO61" s="15" t="s">
        <v>288</v>
      </c>
    </row>
    <row r="62" spans="1:41">
      <c r="A62" s="3" t="s">
        <v>289</v>
      </c>
      <c r="B62" s="147"/>
      <c r="C62" s="148"/>
      <c r="D62" s="148"/>
      <c r="E62" s="148"/>
      <c r="F62" s="148"/>
      <c r="G62" s="148"/>
      <c r="H62" s="149"/>
      <c r="V62" t="s">
        <v>290</v>
      </c>
      <c r="AO62" s="15" t="s">
        <v>291</v>
      </c>
    </row>
    <row r="63" spans="1:41">
      <c r="A63" s="3" t="s">
        <v>292</v>
      </c>
      <c r="B63" s="166"/>
      <c r="C63" s="167"/>
      <c r="D63" s="167"/>
      <c r="E63" s="167"/>
      <c r="F63" s="167"/>
      <c r="G63" s="167"/>
      <c r="H63" s="168"/>
      <c r="I63" s="26"/>
      <c r="M63" s="27"/>
      <c r="O63" t="s">
        <v>293</v>
      </c>
      <c r="V63" t="str" cm="1">
        <f t="array" ref="V63">IF($B$60="認定",$AZ$3:$AZ$12,IF($B$60="取消",$BA$3:$BA$13,""))</f>
        <v/>
      </c>
      <c r="AO63" s="15" t="s">
        <v>294</v>
      </c>
    </row>
    <row r="64" spans="1:41" hidden="1">
      <c r="A64" s="3" t="s">
        <v>295</v>
      </c>
      <c r="B64" s="137" t="s">
        <v>49</v>
      </c>
      <c r="C64" s="40"/>
      <c r="D64" s="138" t="s">
        <v>50</v>
      </c>
      <c r="E64" s="138"/>
      <c r="F64" s="138" t="s">
        <v>51</v>
      </c>
      <c r="G64" s="138"/>
      <c r="H64" s="139" t="s">
        <v>52</v>
      </c>
      <c r="I64" s="27"/>
      <c r="M64" s="27"/>
      <c r="O64" t="s">
        <v>296</v>
      </c>
      <c r="AO64" s="15" t="s">
        <v>297</v>
      </c>
    </row>
    <row r="65" spans="1:41">
      <c r="A65" s="3" t="s">
        <v>298</v>
      </c>
      <c r="B65" s="170"/>
      <c r="C65" s="170"/>
      <c r="D65" s="170"/>
      <c r="E65" s="170"/>
      <c r="F65" s="170"/>
      <c r="G65" s="170"/>
      <c r="H65" s="170"/>
      <c r="I65" t="s">
        <v>299</v>
      </c>
      <c r="O65" t="s">
        <v>300</v>
      </c>
      <c r="AO65" s="15" t="s">
        <v>301</v>
      </c>
    </row>
    <row r="66" spans="1:41">
      <c r="A66" s="3" t="s">
        <v>302</v>
      </c>
      <c r="B66" s="174"/>
      <c r="C66" s="176"/>
      <c r="D66" s="176"/>
      <c r="E66" s="176"/>
      <c r="F66" s="176"/>
      <c r="G66" s="176"/>
      <c r="H66" s="175"/>
      <c r="I66" t="s">
        <v>303</v>
      </c>
      <c r="AO66" s="15" t="s">
        <v>304</v>
      </c>
    </row>
    <row r="67" spans="1:41">
      <c r="A67" s="3" t="s">
        <v>305</v>
      </c>
      <c r="B67" s="170"/>
      <c r="C67" s="170"/>
      <c r="D67" s="170"/>
      <c r="E67" s="170"/>
      <c r="F67" s="170"/>
      <c r="G67" s="170"/>
      <c r="H67" s="170"/>
      <c r="I67" t="s">
        <v>306</v>
      </c>
    </row>
    <row r="68" spans="1:41">
      <c r="A68" s="61" t="s">
        <v>307</v>
      </c>
      <c r="B68" s="226"/>
      <c r="C68" s="227"/>
      <c r="D68" s="227"/>
      <c r="E68" s="227"/>
      <c r="F68" s="228"/>
      <c r="G68" s="228"/>
      <c r="H68" s="228"/>
      <c r="I68" t="s">
        <v>308</v>
      </c>
    </row>
    <row r="69" spans="1:41">
      <c r="A69" s="3" t="s">
        <v>309</v>
      </c>
      <c r="B69" s="155" t="s">
        <v>173</v>
      </c>
      <c r="C69" s="156"/>
      <c r="D69" s="156"/>
      <c r="E69" s="156"/>
      <c r="F69" s="158" t="s">
        <v>174</v>
      </c>
      <c r="G69" s="158"/>
      <c r="H69" s="158"/>
      <c r="I69" s="158"/>
      <c r="J69" s="155" t="s">
        <v>175</v>
      </c>
      <c r="K69" s="156"/>
      <c r="L69" s="157"/>
    </row>
    <row r="70" spans="1:41">
      <c r="A70" s="3" t="s">
        <v>310</v>
      </c>
      <c r="B70" s="159" t="str">
        <f>PHONETIC(B71)</f>
        <v/>
      </c>
      <c r="C70" s="160"/>
      <c r="D70" s="160"/>
      <c r="E70" s="161"/>
      <c r="F70" s="159" t="str">
        <f>PHONETIC(F71)</f>
        <v/>
      </c>
      <c r="G70" s="160"/>
      <c r="H70" s="160"/>
      <c r="I70" s="161"/>
      <c r="J70" s="208"/>
      <c r="K70" s="204"/>
      <c r="L70" s="205"/>
      <c r="O70" t="s">
        <v>181</v>
      </c>
    </row>
    <row r="71" spans="1:41">
      <c r="A71" s="62" t="s">
        <v>311</v>
      </c>
      <c r="B71" s="159"/>
      <c r="C71" s="160"/>
      <c r="D71" s="160"/>
      <c r="E71" s="160"/>
      <c r="F71" s="182"/>
      <c r="G71" s="182"/>
      <c r="H71" s="182"/>
      <c r="I71" s="182"/>
      <c r="J71" s="21"/>
      <c r="K71" s="25"/>
      <c r="L71" s="25"/>
      <c r="O71" t="s">
        <v>181</v>
      </c>
    </row>
    <row r="72" spans="1:41">
      <c r="A72" s="3" t="s">
        <v>312</v>
      </c>
      <c r="B72" s="155" t="s">
        <v>173</v>
      </c>
      <c r="C72" s="156"/>
      <c r="D72" s="156"/>
      <c r="E72" s="157"/>
      <c r="F72" s="158" t="s">
        <v>174</v>
      </c>
      <c r="G72" s="158"/>
      <c r="H72" s="158"/>
      <c r="I72" s="158"/>
    </row>
    <row r="73" spans="1:41">
      <c r="A73" s="61" t="s">
        <v>313</v>
      </c>
      <c r="B73" s="159" t="str">
        <f>PHONETIC(B74)</f>
        <v/>
      </c>
      <c r="C73" s="160"/>
      <c r="D73" s="160"/>
      <c r="E73" s="161"/>
      <c r="F73" s="159" t="str">
        <f>PHONETIC(F74)</f>
        <v/>
      </c>
      <c r="G73" s="160"/>
      <c r="H73" s="160"/>
      <c r="I73" s="161"/>
      <c r="O73" t="s">
        <v>257</v>
      </c>
    </row>
    <row r="74" spans="1:41">
      <c r="A74" s="61" t="s">
        <v>314</v>
      </c>
      <c r="B74" s="162"/>
      <c r="C74" s="163"/>
      <c r="D74" s="163"/>
      <c r="E74" s="164"/>
      <c r="F74" s="165"/>
      <c r="G74" s="165"/>
      <c r="H74" s="165"/>
      <c r="I74" s="165"/>
      <c r="O74" t="s">
        <v>257</v>
      </c>
    </row>
    <row r="75" spans="1:41">
      <c r="A75" s="59" t="s">
        <v>315</v>
      </c>
      <c r="B75" s="137" t="s">
        <v>49</v>
      </c>
      <c r="C75" s="40"/>
      <c r="D75" s="138" t="s">
        <v>50</v>
      </c>
      <c r="E75" s="138"/>
      <c r="F75" s="40" t="s">
        <v>51</v>
      </c>
      <c r="G75" s="40"/>
      <c r="H75" s="41" t="s">
        <v>52</v>
      </c>
    </row>
    <row r="76" spans="1:41">
      <c r="A76" s="57" t="s">
        <v>316</v>
      </c>
      <c r="B76" s="137" t="s">
        <v>49</v>
      </c>
      <c r="C76" s="40"/>
      <c r="D76" s="42" t="s">
        <v>50</v>
      </c>
      <c r="E76" s="42"/>
      <c r="F76" s="43" t="s">
        <v>51</v>
      </c>
      <c r="G76" s="43"/>
      <c r="H76" s="44" t="s">
        <v>52</v>
      </c>
    </row>
    <row r="77" spans="1:41" ht="18" customHeight="1">
      <c r="A77" s="3" t="s">
        <v>317</v>
      </c>
      <c r="B77" s="170"/>
      <c r="C77" s="170"/>
      <c r="D77" s="170"/>
      <c r="E77" s="170"/>
      <c r="F77" s="170"/>
      <c r="G77" s="170"/>
      <c r="H77" s="170"/>
      <c r="I77" s="170"/>
      <c r="J77" s="170"/>
    </row>
    <row r="78" spans="1:41">
      <c r="A78" s="3" t="s">
        <v>318</v>
      </c>
      <c r="B78" s="170"/>
      <c r="C78" s="170"/>
      <c r="D78" s="170"/>
      <c r="E78" s="170"/>
      <c r="F78" s="170"/>
      <c r="G78" s="170"/>
      <c r="H78" s="170"/>
      <c r="I78" s="170"/>
      <c r="J78" s="170"/>
    </row>
    <row r="79" spans="1:41">
      <c r="A79" s="63" t="s">
        <v>319</v>
      </c>
      <c r="B79" s="39" t="s">
        <v>320</v>
      </c>
      <c r="C79" s="32"/>
      <c r="D79" s="171">
        <f>SUM(D80:H82)</f>
        <v>0</v>
      </c>
      <c r="E79" s="171"/>
      <c r="F79" s="171"/>
      <c r="G79" s="171"/>
      <c r="H79" s="171"/>
      <c r="I79" s="32" t="s">
        <v>321</v>
      </c>
      <c r="J79" s="33"/>
      <c r="K79" s="151" t="s">
        <v>322</v>
      </c>
      <c r="L79" s="152"/>
      <c r="M79" s="152"/>
    </row>
    <row r="80" spans="1:41">
      <c r="A80" s="64" t="s">
        <v>323</v>
      </c>
      <c r="B80" s="34"/>
      <c r="C80" s="34"/>
      <c r="D80" s="181"/>
      <c r="E80" s="181"/>
      <c r="F80" s="181"/>
      <c r="G80" s="181"/>
      <c r="H80" s="181"/>
      <c r="I80" s="34" t="s">
        <v>321</v>
      </c>
      <c r="J80" s="35"/>
      <c r="K80" s="151"/>
      <c r="L80" s="152"/>
      <c r="M80" s="152"/>
    </row>
    <row r="81" spans="1:15">
      <c r="A81" s="64" t="s">
        <v>324</v>
      </c>
      <c r="B81" s="34"/>
      <c r="C81" s="34"/>
      <c r="D81" s="181"/>
      <c r="E81" s="181"/>
      <c r="F81" s="181"/>
      <c r="G81" s="181"/>
      <c r="H81" s="181"/>
      <c r="I81" s="34" t="s">
        <v>321</v>
      </c>
      <c r="J81" s="35"/>
      <c r="K81" s="151"/>
      <c r="L81" s="152"/>
      <c r="M81" s="152"/>
    </row>
    <row r="82" spans="1:15">
      <c r="A82" s="65" t="s">
        <v>325</v>
      </c>
      <c r="B82" s="18"/>
      <c r="C82" s="18"/>
      <c r="D82" s="217"/>
      <c r="E82" s="217"/>
      <c r="F82" s="217"/>
      <c r="G82" s="217"/>
      <c r="H82" s="217"/>
      <c r="I82" s="18" t="s">
        <v>321</v>
      </c>
      <c r="J82" s="37"/>
      <c r="K82" s="151"/>
      <c r="L82" s="152"/>
      <c r="M82" s="152"/>
    </row>
    <row r="83" spans="1:15">
      <c r="A83" s="3" t="s">
        <v>326</v>
      </c>
      <c r="B83" s="166"/>
      <c r="C83" s="167"/>
      <c r="D83" s="167"/>
      <c r="E83" s="167"/>
      <c r="F83" s="167"/>
      <c r="G83" s="167"/>
      <c r="H83" s="167"/>
      <c r="I83" s="167"/>
      <c r="J83" s="168"/>
    </row>
    <row r="84" spans="1:15">
      <c r="A84" s="76" t="s">
        <v>327</v>
      </c>
      <c r="B84" s="30"/>
      <c r="C84" s="30"/>
      <c r="D84" s="169"/>
      <c r="E84" s="169"/>
      <c r="F84" s="169"/>
      <c r="G84" s="169"/>
      <c r="H84" s="169"/>
      <c r="I84" s="30" t="s">
        <v>328</v>
      </c>
      <c r="J84" s="31"/>
      <c r="O84" t="s">
        <v>329</v>
      </c>
    </row>
    <row r="85" spans="1:15">
      <c r="A85" s="3" t="s">
        <v>330</v>
      </c>
      <c r="B85" s="209" t="str">
        <f>IF(B83="同居",B27,"")</f>
        <v/>
      </c>
      <c r="C85" s="209"/>
      <c r="D85" s="209"/>
      <c r="E85" s="210"/>
      <c r="F85" s="134" t="s">
        <v>210</v>
      </c>
      <c r="G85" s="175" t="str">
        <f>IF(B83="同居",G27,"")</f>
        <v/>
      </c>
      <c r="H85" s="173"/>
      <c r="I85" s="173"/>
      <c r="J85" s="173"/>
      <c r="K85" s="173"/>
      <c r="L85" s="24"/>
      <c r="M85" s="24"/>
      <c r="O85" t="s">
        <v>331</v>
      </c>
    </row>
    <row r="86" spans="1:15">
      <c r="A86" s="50" t="s">
        <v>332</v>
      </c>
      <c r="B86" s="172" t="str">
        <f>IF(B83="同居",B28,"")</f>
        <v/>
      </c>
      <c r="C86" s="172"/>
      <c r="D86" s="172"/>
      <c r="E86" s="172"/>
      <c r="F86" s="172"/>
      <c r="G86" s="172"/>
      <c r="H86" s="172"/>
      <c r="I86" s="172"/>
      <c r="J86" s="172"/>
      <c r="K86" s="172"/>
      <c r="L86" s="16"/>
      <c r="M86" s="16"/>
      <c r="O86" t="s">
        <v>333</v>
      </c>
    </row>
    <row r="87" spans="1:15">
      <c r="A87" s="3" t="s">
        <v>334</v>
      </c>
      <c r="B87" s="172" t="str">
        <f>IF(B83="同居",B29,"")</f>
        <v/>
      </c>
      <c r="C87" s="172"/>
      <c r="D87" s="172"/>
      <c r="E87" s="172"/>
      <c r="F87" s="172"/>
      <c r="G87" s="172"/>
      <c r="H87" s="172"/>
      <c r="I87" s="172"/>
      <c r="J87" s="172"/>
      <c r="K87" s="172"/>
      <c r="L87" s="16"/>
      <c r="M87" s="16"/>
    </row>
    <row r="88" spans="1:15">
      <c r="A88" s="61" t="s">
        <v>335</v>
      </c>
      <c r="B88" s="172" t="str">
        <f>IF(B83="同居",B30,"")</f>
        <v/>
      </c>
      <c r="C88" s="172"/>
      <c r="D88" s="172"/>
      <c r="E88" s="172"/>
      <c r="F88" s="172"/>
      <c r="G88" s="172"/>
      <c r="H88" s="172"/>
      <c r="I88" s="172"/>
      <c r="J88" s="172"/>
      <c r="K88" s="172"/>
      <c r="L88" s="16"/>
      <c r="M88" s="16"/>
    </row>
    <row r="89" spans="1:15">
      <c r="A89" s="61" t="s">
        <v>336</v>
      </c>
      <c r="B89" s="172" t="str">
        <f>IF(B83="同居",B31,"")</f>
        <v/>
      </c>
      <c r="C89" s="172"/>
      <c r="D89" s="172"/>
      <c r="E89" s="172"/>
      <c r="F89" s="172"/>
      <c r="G89" s="172"/>
      <c r="H89" s="172"/>
      <c r="I89" s="172"/>
      <c r="J89" s="172"/>
      <c r="K89" s="172"/>
      <c r="L89" s="16"/>
      <c r="M89" s="16"/>
      <c r="O89" t="s">
        <v>223</v>
      </c>
    </row>
    <row r="90" spans="1:15">
      <c r="A90" s="61" t="s">
        <v>337</v>
      </c>
      <c r="B90" s="172" t="str">
        <f>IF(B83="同居",B32,"")</f>
        <v/>
      </c>
      <c r="C90" s="172"/>
      <c r="D90" s="172"/>
      <c r="E90" s="172"/>
      <c r="F90" s="172"/>
      <c r="G90" s="172"/>
      <c r="H90" s="172"/>
      <c r="I90" s="172"/>
      <c r="J90" s="172"/>
      <c r="K90" s="172"/>
      <c r="L90" s="16"/>
      <c r="M90" s="16"/>
    </row>
    <row r="91" spans="1:15">
      <c r="A91" s="61" t="s">
        <v>338</v>
      </c>
      <c r="B91" s="172" t="str">
        <f>IF(B83="同居",B33,"")</f>
        <v/>
      </c>
      <c r="C91" s="172"/>
      <c r="D91" s="172"/>
      <c r="E91" s="172"/>
      <c r="F91" s="172"/>
      <c r="G91" s="172"/>
      <c r="H91" s="172"/>
      <c r="I91" s="172"/>
      <c r="J91" s="172"/>
      <c r="K91" s="172"/>
      <c r="L91" s="16"/>
      <c r="M91" s="16"/>
      <c r="O91" t="s">
        <v>223</v>
      </c>
    </row>
    <row r="92" spans="1:15">
      <c r="A92" s="3" t="s">
        <v>339</v>
      </c>
      <c r="B92" s="137" t="s">
        <v>49</v>
      </c>
      <c r="C92" s="40"/>
      <c r="D92" s="40" t="s">
        <v>50</v>
      </c>
      <c r="E92" s="40"/>
      <c r="F92" s="40" t="s">
        <v>51</v>
      </c>
      <c r="G92" s="40"/>
      <c r="H92" s="41" t="s">
        <v>52</v>
      </c>
    </row>
    <row r="93" spans="1:15">
      <c r="A93" s="3" t="s">
        <v>340</v>
      </c>
      <c r="B93" s="166"/>
      <c r="C93" s="167"/>
      <c r="D93" s="167"/>
      <c r="E93" s="167"/>
      <c r="F93" s="167"/>
      <c r="G93" s="167"/>
      <c r="H93" s="168"/>
      <c r="I93" s="22"/>
      <c r="J93" s="22"/>
      <c r="O93" t="s">
        <v>341</v>
      </c>
    </row>
    <row r="94" spans="1:15">
      <c r="A94" s="3" t="s">
        <v>342</v>
      </c>
      <c r="B94" s="137" t="s">
        <v>49</v>
      </c>
      <c r="C94" s="40"/>
      <c r="D94" s="138" t="s">
        <v>50</v>
      </c>
      <c r="E94" s="138"/>
      <c r="F94" s="138" t="s">
        <v>51</v>
      </c>
      <c r="G94" s="138"/>
      <c r="H94" s="139" t="s">
        <v>52</v>
      </c>
    </row>
    <row r="95" spans="1:15">
      <c r="A95" s="3" t="s">
        <v>343</v>
      </c>
      <c r="B95" s="224"/>
      <c r="C95" s="225"/>
      <c r="D95" s="225"/>
      <c r="E95" s="225"/>
      <c r="F95" s="225"/>
      <c r="G95" s="77" t="s">
        <v>344</v>
      </c>
      <c r="H95" s="78"/>
      <c r="I95" s="67"/>
      <c r="J95" s="67"/>
      <c r="K95" s="67"/>
      <c r="L95" s="67"/>
      <c r="M95" s="67"/>
      <c r="O95" t="s">
        <v>345</v>
      </c>
    </row>
    <row r="96" spans="1:15">
      <c r="A96" s="71"/>
      <c r="B96" s="69"/>
      <c r="C96" s="69"/>
      <c r="D96" s="69"/>
      <c r="E96" s="69"/>
      <c r="F96" s="69"/>
      <c r="G96" s="69"/>
      <c r="H96" s="69"/>
      <c r="I96" s="67"/>
      <c r="J96" s="67"/>
      <c r="K96" s="67"/>
      <c r="L96" s="67"/>
      <c r="M96" s="67"/>
    </row>
    <row r="97" spans="1:22">
      <c r="A97" s="20" t="s">
        <v>346</v>
      </c>
    </row>
    <row r="98" spans="1:22">
      <c r="A98" t="s">
        <v>347</v>
      </c>
    </row>
    <row r="99" spans="1:22">
      <c r="A99" t="s">
        <v>348</v>
      </c>
    </row>
    <row r="100" spans="1:22">
      <c r="A100" t="s">
        <v>349</v>
      </c>
    </row>
    <row r="102" spans="1:22">
      <c r="A102" t="s">
        <v>350</v>
      </c>
    </row>
    <row r="103" spans="1:22">
      <c r="A103" t="s">
        <v>351</v>
      </c>
    </row>
    <row r="104" spans="1:22">
      <c r="A104" t="s">
        <v>352</v>
      </c>
    </row>
    <row r="105" spans="1:22">
      <c r="A105" s="72"/>
      <c r="B105" s="69"/>
      <c r="C105" s="69"/>
      <c r="D105" s="69"/>
      <c r="E105" s="69"/>
      <c r="F105" s="69"/>
      <c r="G105" s="69"/>
      <c r="H105" s="69"/>
      <c r="I105" s="67"/>
      <c r="J105" s="67"/>
      <c r="K105" s="67"/>
      <c r="L105" s="67"/>
      <c r="M105" s="67"/>
    </row>
    <row r="106" spans="1:22">
      <c r="A106" s="12" t="s">
        <v>353</v>
      </c>
    </row>
    <row r="107" spans="1:22">
      <c r="A107" s="3" t="s">
        <v>354</v>
      </c>
      <c r="B107" s="166"/>
      <c r="C107" s="167"/>
      <c r="D107" s="167"/>
      <c r="E107" s="167"/>
      <c r="F107" s="167"/>
      <c r="G107" s="167"/>
      <c r="H107" s="168"/>
      <c r="I107" t="s">
        <v>355</v>
      </c>
    </row>
    <row r="108" spans="1:22">
      <c r="A108" s="3" t="s">
        <v>287</v>
      </c>
      <c r="B108" s="137" t="s">
        <v>49</v>
      </c>
      <c r="C108" s="40"/>
      <c r="D108" s="138" t="s">
        <v>50</v>
      </c>
      <c r="E108" s="138"/>
      <c r="F108" s="138" t="s">
        <v>51</v>
      </c>
      <c r="G108" s="138"/>
      <c r="H108" s="139" t="s">
        <v>52</v>
      </c>
    </row>
    <row r="109" spans="1:22">
      <c r="A109" s="3" t="s">
        <v>289</v>
      </c>
      <c r="B109" s="147"/>
      <c r="C109" s="148"/>
      <c r="D109" s="148"/>
      <c r="E109" s="148"/>
      <c r="F109" s="148"/>
      <c r="G109" s="148"/>
      <c r="H109" s="149"/>
      <c r="V109" t="s">
        <v>356</v>
      </c>
    </row>
    <row r="110" spans="1:22">
      <c r="A110" s="3" t="s">
        <v>357</v>
      </c>
      <c r="B110" s="166"/>
      <c r="C110" s="167"/>
      <c r="D110" s="167"/>
      <c r="E110" s="167"/>
      <c r="F110" s="167"/>
      <c r="G110" s="167"/>
      <c r="H110" s="168"/>
      <c r="I110" s="26"/>
      <c r="J110" s="27"/>
      <c r="K110" s="27"/>
      <c r="L110" s="27"/>
      <c r="M110" s="27"/>
      <c r="O110" t="s">
        <v>293</v>
      </c>
      <c r="V110" t="str" cm="1">
        <f t="array" ref="V110">IF($B$107="認定",$AZ$3:$AZ$12,IF($B$107="取消",$BA$3:$BA$13,""))</f>
        <v/>
      </c>
    </row>
    <row r="111" spans="1:22" hidden="1">
      <c r="A111" s="3" t="s">
        <v>358</v>
      </c>
      <c r="B111" s="137" t="s">
        <v>49</v>
      </c>
      <c r="C111" s="40"/>
      <c r="D111" s="138" t="s">
        <v>50</v>
      </c>
      <c r="E111" s="138"/>
      <c r="F111" s="138" t="s">
        <v>51</v>
      </c>
      <c r="G111" s="138"/>
      <c r="H111" s="139" t="s">
        <v>52</v>
      </c>
      <c r="I111" s="27"/>
      <c r="J111" s="27"/>
      <c r="K111" s="27"/>
      <c r="L111" s="27"/>
      <c r="M111" s="27"/>
      <c r="O111" t="s">
        <v>296</v>
      </c>
    </row>
    <row r="112" spans="1:22">
      <c r="A112" s="3" t="s">
        <v>359</v>
      </c>
      <c r="B112" s="170"/>
      <c r="C112" s="170"/>
      <c r="D112" s="170"/>
      <c r="E112" s="170"/>
      <c r="F112" s="170"/>
      <c r="G112" s="170"/>
      <c r="H112" s="170"/>
      <c r="I112" t="s">
        <v>299</v>
      </c>
      <c r="O112" t="s">
        <v>360</v>
      </c>
    </row>
    <row r="113" spans="1:15">
      <c r="A113" s="3" t="s">
        <v>302</v>
      </c>
      <c r="B113" s="174"/>
      <c r="C113" s="176"/>
      <c r="D113" s="176"/>
      <c r="E113" s="176"/>
      <c r="F113" s="176"/>
      <c r="G113" s="176"/>
      <c r="H113" s="175"/>
      <c r="I113" t="s">
        <v>303</v>
      </c>
    </row>
    <row r="114" spans="1:15">
      <c r="A114" s="3" t="s">
        <v>305</v>
      </c>
      <c r="B114" s="170"/>
      <c r="C114" s="170"/>
      <c r="D114" s="170"/>
      <c r="E114" s="170"/>
      <c r="F114" s="170"/>
      <c r="G114" s="170"/>
      <c r="H114" s="170"/>
      <c r="I114" t="s">
        <v>306</v>
      </c>
    </row>
    <row r="115" spans="1:15">
      <c r="A115" s="61" t="s">
        <v>307</v>
      </c>
      <c r="B115" s="226"/>
      <c r="C115" s="227"/>
      <c r="D115" s="227"/>
      <c r="E115" s="227"/>
      <c r="F115" s="228"/>
      <c r="G115" s="228"/>
      <c r="H115" s="228"/>
      <c r="I115" t="s">
        <v>308</v>
      </c>
    </row>
    <row r="116" spans="1:15">
      <c r="A116" s="3" t="s">
        <v>361</v>
      </c>
      <c r="B116" s="155" t="s">
        <v>173</v>
      </c>
      <c r="C116" s="156"/>
      <c r="D116" s="156"/>
      <c r="E116" s="156"/>
      <c r="F116" s="158" t="s">
        <v>174</v>
      </c>
      <c r="G116" s="158"/>
      <c r="H116" s="158"/>
      <c r="I116" s="158"/>
      <c r="J116" s="155" t="s">
        <v>175</v>
      </c>
      <c r="K116" s="156"/>
      <c r="L116" s="157"/>
    </row>
    <row r="117" spans="1:15">
      <c r="A117" s="3" t="s">
        <v>362</v>
      </c>
      <c r="B117" s="159" t="str">
        <f>PHONETIC(B118)</f>
        <v/>
      </c>
      <c r="C117" s="160"/>
      <c r="D117" s="160"/>
      <c r="E117" s="161"/>
      <c r="F117" s="159" t="str">
        <f>PHONETIC(F118)</f>
        <v/>
      </c>
      <c r="G117" s="160"/>
      <c r="H117" s="160"/>
      <c r="I117" s="161"/>
      <c r="J117" s="177"/>
      <c r="K117" s="178"/>
      <c r="L117" s="179"/>
      <c r="O117" t="s">
        <v>181</v>
      </c>
    </row>
    <row r="118" spans="1:15">
      <c r="A118" s="62" t="s">
        <v>363</v>
      </c>
      <c r="B118" s="159"/>
      <c r="C118" s="160"/>
      <c r="D118" s="160"/>
      <c r="E118" s="160"/>
      <c r="F118" s="182"/>
      <c r="G118" s="182"/>
      <c r="H118" s="182"/>
      <c r="I118" s="182"/>
      <c r="J118" s="21"/>
      <c r="K118" s="25"/>
      <c r="L118" s="25"/>
      <c r="O118" t="s">
        <v>181</v>
      </c>
    </row>
    <row r="119" spans="1:15">
      <c r="A119" s="3" t="s">
        <v>364</v>
      </c>
      <c r="B119" s="155" t="s">
        <v>173</v>
      </c>
      <c r="C119" s="156"/>
      <c r="D119" s="156"/>
      <c r="E119" s="157"/>
      <c r="F119" s="158" t="s">
        <v>174</v>
      </c>
      <c r="G119" s="158"/>
      <c r="H119" s="158"/>
      <c r="I119" s="158"/>
    </row>
    <row r="120" spans="1:15">
      <c r="A120" s="61" t="s">
        <v>365</v>
      </c>
      <c r="B120" s="159" t="str">
        <f>PHONETIC(B121)</f>
        <v/>
      </c>
      <c r="C120" s="160"/>
      <c r="D120" s="160"/>
      <c r="E120" s="161"/>
      <c r="F120" s="159" t="str">
        <f>PHONETIC(F121)</f>
        <v/>
      </c>
      <c r="G120" s="160"/>
      <c r="H120" s="160"/>
      <c r="I120" s="161"/>
      <c r="O120" t="s">
        <v>257</v>
      </c>
    </row>
    <row r="121" spans="1:15">
      <c r="A121" s="61" t="s">
        <v>366</v>
      </c>
      <c r="B121" s="162"/>
      <c r="C121" s="163"/>
      <c r="D121" s="163"/>
      <c r="E121" s="164"/>
      <c r="F121" s="165"/>
      <c r="G121" s="165"/>
      <c r="H121" s="165"/>
      <c r="I121" s="165"/>
      <c r="O121" t="s">
        <v>257</v>
      </c>
    </row>
    <row r="122" spans="1:15">
      <c r="A122" s="59" t="s">
        <v>367</v>
      </c>
      <c r="B122" s="137" t="s">
        <v>49</v>
      </c>
      <c r="C122" s="40"/>
      <c r="D122" s="138" t="s">
        <v>50</v>
      </c>
      <c r="E122" s="138"/>
      <c r="F122" s="40" t="s">
        <v>51</v>
      </c>
      <c r="G122" s="40"/>
      <c r="H122" s="41" t="s">
        <v>52</v>
      </c>
    </row>
    <row r="123" spans="1:15">
      <c r="A123" s="57" t="s">
        <v>368</v>
      </c>
      <c r="B123" s="137" t="s">
        <v>49</v>
      </c>
      <c r="C123" s="40"/>
      <c r="D123" s="42" t="s">
        <v>50</v>
      </c>
      <c r="E123" s="42"/>
      <c r="F123" s="43" t="s">
        <v>51</v>
      </c>
      <c r="G123" s="43"/>
      <c r="H123" s="44" t="s">
        <v>52</v>
      </c>
    </row>
    <row r="124" spans="1:15">
      <c r="A124" s="3" t="s">
        <v>369</v>
      </c>
      <c r="B124" s="170"/>
      <c r="C124" s="170"/>
      <c r="D124" s="170"/>
      <c r="E124" s="170"/>
      <c r="F124" s="170"/>
      <c r="G124" s="170"/>
      <c r="H124" s="170"/>
      <c r="I124" s="170"/>
      <c r="J124" s="170"/>
    </row>
    <row r="125" spans="1:15">
      <c r="A125" s="3" t="s">
        <v>370</v>
      </c>
      <c r="B125" s="170"/>
      <c r="C125" s="170"/>
      <c r="D125" s="170"/>
      <c r="E125" s="170"/>
      <c r="F125" s="170"/>
      <c r="G125" s="170"/>
      <c r="H125" s="170"/>
      <c r="I125" s="170"/>
      <c r="J125" s="170"/>
    </row>
    <row r="126" spans="1:15">
      <c r="A126" s="63" t="s">
        <v>319</v>
      </c>
      <c r="B126" s="39" t="s">
        <v>320</v>
      </c>
      <c r="C126" s="32"/>
      <c r="D126" s="171">
        <f>SUM(D127:H129)</f>
        <v>0</v>
      </c>
      <c r="E126" s="171"/>
      <c r="F126" s="171"/>
      <c r="G126" s="171"/>
      <c r="H126" s="171"/>
      <c r="I126" s="32" t="s">
        <v>321</v>
      </c>
      <c r="J126" s="33"/>
      <c r="K126" s="151" t="s">
        <v>322</v>
      </c>
      <c r="L126" s="152"/>
      <c r="M126" s="152"/>
    </row>
    <row r="127" spans="1:15">
      <c r="A127" s="64" t="s">
        <v>323</v>
      </c>
      <c r="B127" s="34"/>
      <c r="C127" s="34"/>
      <c r="D127" s="181"/>
      <c r="E127" s="181"/>
      <c r="F127" s="181"/>
      <c r="G127" s="181"/>
      <c r="H127" s="181"/>
      <c r="I127" s="34" t="s">
        <v>321</v>
      </c>
      <c r="J127" s="35"/>
      <c r="K127" s="151"/>
      <c r="L127" s="152"/>
      <c r="M127" s="152"/>
    </row>
    <row r="128" spans="1:15">
      <c r="A128" s="64" t="s">
        <v>324</v>
      </c>
      <c r="B128" s="34"/>
      <c r="C128" s="34"/>
      <c r="D128" s="181"/>
      <c r="E128" s="181"/>
      <c r="F128" s="181"/>
      <c r="G128" s="181"/>
      <c r="H128" s="181"/>
      <c r="I128" s="34" t="s">
        <v>321</v>
      </c>
      <c r="J128" s="35"/>
      <c r="K128" s="151"/>
      <c r="L128" s="152"/>
      <c r="M128" s="152"/>
    </row>
    <row r="129" spans="1:15">
      <c r="A129" s="65" t="s">
        <v>325</v>
      </c>
      <c r="B129" s="18"/>
      <c r="C129" s="18"/>
      <c r="D129" s="180"/>
      <c r="E129" s="180"/>
      <c r="F129" s="180"/>
      <c r="G129" s="180"/>
      <c r="H129" s="180"/>
      <c r="I129" s="18" t="s">
        <v>321</v>
      </c>
      <c r="J129" s="37"/>
      <c r="K129" s="151"/>
      <c r="L129" s="152"/>
      <c r="M129" s="152"/>
    </row>
    <row r="130" spans="1:15">
      <c r="A130" s="3" t="s">
        <v>326</v>
      </c>
      <c r="B130" s="166"/>
      <c r="C130" s="167"/>
      <c r="D130" s="167"/>
      <c r="E130" s="167"/>
      <c r="F130" s="167"/>
      <c r="G130" s="167"/>
      <c r="H130" s="167"/>
      <c r="I130" s="167"/>
      <c r="J130" s="168"/>
    </row>
    <row r="131" spans="1:15">
      <c r="A131" s="76" t="s">
        <v>371</v>
      </c>
      <c r="B131" s="30"/>
      <c r="C131" s="30"/>
      <c r="D131" s="169"/>
      <c r="E131" s="169"/>
      <c r="F131" s="169"/>
      <c r="G131" s="169"/>
      <c r="H131" s="169"/>
      <c r="I131" s="30" t="s">
        <v>328</v>
      </c>
      <c r="J131" s="31"/>
      <c r="O131" t="s">
        <v>329</v>
      </c>
    </row>
    <row r="132" spans="1:15">
      <c r="A132" s="3" t="s">
        <v>372</v>
      </c>
      <c r="B132" s="173" t="str">
        <f>IF(B130="同居",B27,"")</f>
        <v/>
      </c>
      <c r="C132" s="173"/>
      <c r="D132" s="173"/>
      <c r="E132" s="174"/>
      <c r="F132" s="74" t="s">
        <v>210</v>
      </c>
      <c r="G132" s="175" t="str">
        <f>IF(B130="同居",G27,"")</f>
        <v/>
      </c>
      <c r="H132" s="173"/>
      <c r="I132" s="173"/>
      <c r="J132" s="173"/>
      <c r="K132" s="173"/>
      <c r="L132" s="24"/>
      <c r="M132" s="24"/>
    </row>
    <row r="133" spans="1:15">
      <c r="A133" s="50" t="s">
        <v>373</v>
      </c>
      <c r="B133" s="172" t="str">
        <f>IF(B130="同居",B28,"")</f>
        <v/>
      </c>
      <c r="C133" s="172"/>
      <c r="D133" s="172"/>
      <c r="E133" s="172"/>
      <c r="F133" s="172"/>
      <c r="G133" s="172"/>
      <c r="H133" s="172"/>
      <c r="I133" s="172"/>
      <c r="J133" s="172"/>
      <c r="K133" s="172"/>
      <c r="L133" s="16"/>
      <c r="M133" s="16"/>
    </row>
    <row r="134" spans="1:15">
      <c r="A134" s="3" t="s">
        <v>374</v>
      </c>
      <c r="B134" s="172" t="str">
        <f>IF(B130="同居",B29,"")</f>
        <v/>
      </c>
      <c r="C134" s="172"/>
      <c r="D134" s="172"/>
      <c r="E134" s="172"/>
      <c r="F134" s="172"/>
      <c r="G134" s="172"/>
      <c r="H134" s="172"/>
      <c r="I134" s="172"/>
      <c r="J134" s="172"/>
      <c r="K134" s="172"/>
      <c r="L134" s="16"/>
      <c r="M134" s="16"/>
    </row>
    <row r="135" spans="1:15">
      <c r="A135" s="61" t="s">
        <v>375</v>
      </c>
      <c r="B135" s="172" t="str">
        <f>IF(B130="同居",B30,"")</f>
        <v/>
      </c>
      <c r="C135" s="172"/>
      <c r="D135" s="172"/>
      <c r="E135" s="172"/>
      <c r="F135" s="172"/>
      <c r="G135" s="172"/>
      <c r="H135" s="172"/>
      <c r="I135" s="172"/>
      <c r="J135" s="172"/>
      <c r="K135" s="172"/>
      <c r="L135" s="16"/>
      <c r="M135" s="16"/>
    </row>
    <row r="136" spans="1:15">
      <c r="A136" s="61" t="s">
        <v>376</v>
      </c>
      <c r="B136" s="172" t="str">
        <f>IF(B130="同居",B31,"")</f>
        <v/>
      </c>
      <c r="C136" s="172"/>
      <c r="D136" s="172"/>
      <c r="E136" s="172"/>
      <c r="F136" s="172"/>
      <c r="G136" s="172"/>
      <c r="H136" s="172"/>
      <c r="I136" s="172"/>
      <c r="J136" s="172"/>
      <c r="K136" s="172"/>
      <c r="L136" s="16"/>
      <c r="M136" s="16"/>
      <c r="O136" t="s">
        <v>223</v>
      </c>
    </row>
    <row r="137" spans="1:15">
      <c r="A137" s="61" t="s">
        <v>377</v>
      </c>
      <c r="B137" s="172" t="str">
        <f>IF(B130="同居",B32,"")</f>
        <v/>
      </c>
      <c r="C137" s="172"/>
      <c r="D137" s="172"/>
      <c r="E137" s="172"/>
      <c r="F137" s="172"/>
      <c r="G137" s="172"/>
      <c r="H137" s="172"/>
      <c r="I137" s="172"/>
      <c r="J137" s="172"/>
      <c r="K137" s="172"/>
      <c r="L137" s="16"/>
      <c r="M137" s="16"/>
    </row>
    <row r="138" spans="1:15">
      <c r="A138" s="61" t="s">
        <v>378</v>
      </c>
      <c r="B138" s="172" t="str">
        <f>IF(B130="同居",B33,"")</f>
        <v/>
      </c>
      <c r="C138" s="172"/>
      <c r="D138" s="172"/>
      <c r="E138" s="172"/>
      <c r="F138" s="172"/>
      <c r="G138" s="172"/>
      <c r="H138" s="172"/>
      <c r="I138" s="172"/>
      <c r="J138" s="172"/>
      <c r="K138" s="172"/>
      <c r="L138" s="16"/>
      <c r="M138" s="16"/>
      <c r="O138" t="s">
        <v>223</v>
      </c>
    </row>
    <row r="139" spans="1:15">
      <c r="A139" s="3" t="s">
        <v>379</v>
      </c>
      <c r="B139" s="137" t="s">
        <v>49</v>
      </c>
      <c r="C139" s="40"/>
      <c r="D139" s="40" t="s">
        <v>50</v>
      </c>
      <c r="E139" s="40"/>
      <c r="F139" s="40" t="s">
        <v>51</v>
      </c>
      <c r="G139" s="40"/>
      <c r="H139" s="41" t="s">
        <v>52</v>
      </c>
    </row>
    <row r="140" spans="1:15">
      <c r="A140" s="3" t="s">
        <v>380</v>
      </c>
      <c r="B140" s="166"/>
      <c r="C140" s="167"/>
      <c r="D140" s="167"/>
      <c r="E140" s="167"/>
      <c r="F140" s="167"/>
      <c r="G140" s="167"/>
      <c r="H140" s="168"/>
      <c r="I140" s="22"/>
      <c r="J140" s="22"/>
      <c r="O140" t="s">
        <v>341</v>
      </c>
    </row>
    <row r="141" spans="1:15">
      <c r="A141" s="3" t="s">
        <v>342</v>
      </c>
      <c r="B141" s="137" t="s">
        <v>381</v>
      </c>
      <c r="C141" s="40"/>
      <c r="D141" s="138" t="s">
        <v>50</v>
      </c>
      <c r="E141" s="138"/>
      <c r="F141" s="138" t="s">
        <v>51</v>
      </c>
      <c r="G141" s="138"/>
      <c r="H141" s="139" t="s">
        <v>52</v>
      </c>
    </row>
    <row r="142" spans="1:15">
      <c r="A142" s="3" t="s">
        <v>343</v>
      </c>
      <c r="B142" s="224"/>
      <c r="C142" s="225"/>
      <c r="D142" s="225"/>
      <c r="E142" s="225"/>
      <c r="F142" s="225"/>
      <c r="G142" s="77" t="s">
        <v>344</v>
      </c>
      <c r="H142" s="78"/>
      <c r="I142" s="67"/>
      <c r="J142" s="67"/>
      <c r="K142" s="67"/>
      <c r="L142" s="67"/>
      <c r="M142" s="67"/>
      <c r="O142" t="s">
        <v>345</v>
      </c>
    </row>
    <row r="144" spans="1:15">
      <c r="A144" s="13" t="s">
        <v>382</v>
      </c>
      <c r="B144" s="13"/>
      <c r="C144" s="13"/>
      <c r="D144" s="13"/>
      <c r="E144" s="13"/>
      <c r="F144" s="13"/>
      <c r="G144" s="67"/>
      <c r="O144" t="s">
        <v>232</v>
      </c>
    </row>
    <row r="146" spans="1:15">
      <c r="A146" s="3" t="s">
        <v>383</v>
      </c>
      <c r="B146" s="137" t="s">
        <v>49</v>
      </c>
      <c r="C146" s="138"/>
      <c r="D146" s="138" t="s">
        <v>50</v>
      </c>
      <c r="E146" s="138"/>
      <c r="F146" s="138" t="s">
        <v>51</v>
      </c>
      <c r="G146" s="138"/>
      <c r="H146" s="139" t="s">
        <v>52</v>
      </c>
      <c r="I146" s="89"/>
      <c r="J146" s="133"/>
      <c r="K146" s="133"/>
      <c r="L146" s="133"/>
      <c r="M146" s="133"/>
    </row>
    <row r="147" spans="1:15">
      <c r="A147" s="3" t="s">
        <v>384</v>
      </c>
      <c r="B147" s="166"/>
      <c r="C147" s="167"/>
      <c r="D147" s="167"/>
      <c r="E147" s="167"/>
      <c r="F147" s="167"/>
      <c r="G147" s="167"/>
      <c r="H147" s="168"/>
      <c r="I147" s="89"/>
      <c r="J147" s="223" t="s">
        <v>355</v>
      </c>
      <c r="K147" s="223"/>
      <c r="L147" s="223"/>
      <c r="M147" s="223"/>
      <c r="O147" t="s">
        <v>293</v>
      </c>
    </row>
    <row r="148" spans="1:15">
      <c r="A148" s="3" t="s">
        <v>385</v>
      </c>
      <c r="B148" s="137" t="s">
        <v>381</v>
      </c>
      <c r="C148" s="40"/>
      <c r="D148" s="138" t="s">
        <v>50</v>
      </c>
      <c r="E148" s="138"/>
      <c r="F148" s="138" t="s">
        <v>51</v>
      </c>
      <c r="G148" s="138"/>
      <c r="H148" s="139" t="s">
        <v>52</v>
      </c>
      <c r="I148" s="89"/>
      <c r="J148" s="223"/>
      <c r="K148" s="223"/>
      <c r="L148" s="223"/>
      <c r="M148" s="223"/>
    </row>
    <row r="149" spans="1:15">
      <c r="A149" s="3" t="s">
        <v>386</v>
      </c>
      <c r="B149" s="166"/>
      <c r="C149" s="167"/>
      <c r="D149" s="167"/>
      <c r="E149" s="167"/>
      <c r="F149" s="167"/>
      <c r="G149" s="167"/>
      <c r="H149" s="168"/>
      <c r="I149" s="89"/>
      <c r="J149" s="133"/>
      <c r="K149" s="133"/>
      <c r="L149" s="133"/>
      <c r="M149" s="133"/>
      <c r="O149" t="s">
        <v>293</v>
      </c>
    </row>
    <row r="151" spans="1:15">
      <c r="A151" s="53" t="s">
        <v>387</v>
      </c>
    </row>
    <row r="152" spans="1:15">
      <c r="A152" t="s">
        <v>388</v>
      </c>
    </row>
    <row r="153" spans="1:15">
      <c r="A153" t="s">
        <v>389</v>
      </c>
    </row>
    <row r="154" spans="1:15">
      <c r="A154" t="s">
        <v>390</v>
      </c>
    </row>
    <row r="155" spans="1:15">
      <c r="A155" t="s">
        <v>391</v>
      </c>
    </row>
    <row r="156" spans="1:15">
      <c r="A156" t="s">
        <v>392</v>
      </c>
    </row>
    <row r="158" spans="1:15">
      <c r="A158" t="s">
        <v>393</v>
      </c>
    </row>
    <row r="159" spans="1:15">
      <c r="A159" t="s">
        <v>394</v>
      </c>
    </row>
    <row r="160" spans="1:15">
      <c r="A160" t="s">
        <v>395</v>
      </c>
    </row>
    <row r="161" spans="1:25">
      <c r="A161" t="s">
        <v>396</v>
      </c>
    </row>
    <row r="162" spans="1:25">
      <c r="A162" t="s">
        <v>397</v>
      </c>
    </row>
    <row r="163" spans="1:25">
      <c r="A163" t="s">
        <v>398</v>
      </c>
    </row>
    <row r="164" spans="1:25">
      <c r="A164" t="s">
        <v>399</v>
      </c>
    </row>
    <row r="165" spans="1:25" ht="18" customHeight="1"/>
    <row r="166" spans="1:25">
      <c r="A166" s="101" t="s">
        <v>400</v>
      </c>
    </row>
    <row r="168" spans="1:25">
      <c r="A168" s="54" t="s">
        <v>401</v>
      </c>
      <c r="C168" s="18"/>
      <c r="D168" s="18"/>
      <c r="J168" s="90"/>
      <c r="K168" s="90"/>
      <c r="L168" s="90"/>
      <c r="M168" s="90"/>
    </row>
    <row r="169" spans="1:25">
      <c r="A169" s="10" t="s">
        <v>402</v>
      </c>
      <c r="B169" s="186"/>
      <c r="C169" s="186"/>
      <c r="D169" s="186"/>
      <c r="E169" s="186"/>
      <c r="F169" s="186"/>
      <c r="G169" s="186"/>
      <c r="H169" s="186"/>
      <c r="I169" s="183" t="str">
        <f>IF(B169="","必ず選択してください","")</f>
        <v>必ず選択してください</v>
      </c>
      <c r="J169" s="184"/>
      <c r="K169" s="184"/>
      <c r="L169" s="184"/>
      <c r="M169" s="184"/>
      <c r="O169" t="s">
        <v>403</v>
      </c>
    </row>
    <row r="170" spans="1:25">
      <c r="A170" s="45" t="s">
        <v>404</v>
      </c>
      <c r="B170" s="186"/>
      <c r="C170" s="186"/>
      <c r="D170" s="186"/>
      <c r="E170" s="186"/>
      <c r="F170" s="186"/>
      <c r="G170" s="186"/>
      <c r="H170" s="186"/>
      <c r="I170" s="183" t="str">
        <f>IF(B170="","必ず選択してください","")</f>
        <v>必ず選択してください</v>
      </c>
      <c r="J170" s="184"/>
      <c r="K170" s="184"/>
      <c r="L170" s="184"/>
      <c r="M170" s="184"/>
      <c r="O170" t="s">
        <v>405</v>
      </c>
    </row>
    <row r="171" spans="1:25">
      <c r="A171" s="10" t="s">
        <v>406</v>
      </c>
      <c r="B171" s="73" t="s">
        <v>49</v>
      </c>
      <c r="C171" s="51"/>
      <c r="D171" s="40" t="s">
        <v>50</v>
      </c>
      <c r="E171" s="52"/>
      <c r="F171" s="138" t="s">
        <v>51</v>
      </c>
      <c r="G171" s="52"/>
      <c r="H171" s="139" t="s">
        <v>52</v>
      </c>
      <c r="I171" s="183" t="str">
        <f>IF(G171="","必ず選択してください","")</f>
        <v>必ず選択してください</v>
      </c>
      <c r="J171" s="184"/>
      <c r="K171" s="184"/>
      <c r="L171" s="184"/>
      <c r="M171" s="184"/>
      <c r="O171" t="s">
        <v>407</v>
      </c>
    </row>
    <row r="172" spans="1:25">
      <c r="A172" s="10" t="s">
        <v>408</v>
      </c>
      <c r="B172" s="187"/>
      <c r="C172" s="188"/>
      <c r="D172" s="188"/>
      <c r="E172" s="188"/>
      <c r="F172" s="188"/>
      <c r="G172" s="188"/>
      <c r="H172" s="189"/>
      <c r="J172" s="133"/>
      <c r="K172" s="133"/>
      <c r="L172" s="133"/>
      <c r="M172" s="133"/>
    </row>
    <row r="173" spans="1:25">
      <c r="A173" s="10" t="s">
        <v>409</v>
      </c>
      <c r="B173" s="170"/>
      <c r="C173" s="170"/>
      <c r="D173" s="170"/>
      <c r="E173" s="170"/>
      <c r="F173" s="170"/>
      <c r="G173" s="170"/>
      <c r="H173" s="170"/>
      <c r="Y173" t="s">
        <v>410</v>
      </c>
    </row>
    <row r="174" spans="1:25">
      <c r="A174" s="10" t="s">
        <v>411</v>
      </c>
      <c r="B174" s="182"/>
      <c r="C174" s="182"/>
      <c r="D174" s="182"/>
      <c r="E174" s="182"/>
      <c r="F174" s="182"/>
      <c r="G174" s="182"/>
      <c r="H174" s="182"/>
      <c r="O174" t="s">
        <v>412</v>
      </c>
      <c r="Y174" t="str" cm="1">
        <f t="array" ref="Y174">IF(OR($B$173="長期組合員",$B$173="船員組合員"),$AU$3:$AU$23,IF(OR($B$173="短期組合員",$B$173="船員組合員(短期)"),$AU$25:$AU$45,IF($B$173="短期組合員(国会議員)",$AU$3,"")))</f>
        <v/>
      </c>
    </row>
    <row r="175" spans="1:25">
      <c r="A175" s="10" t="s">
        <v>413</v>
      </c>
      <c r="B175" s="166"/>
      <c r="C175" s="167"/>
      <c r="D175" s="167"/>
      <c r="E175" s="167"/>
      <c r="F175" s="167"/>
      <c r="G175" s="167"/>
      <c r="H175" s="168"/>
    </row>
    <row r="176" spans="1:25">
      <c r="A176" s="10" t="s">
        <v>414</v>
      </c>
      <c r="B176" s="170"/>
      <c r="C176" s="170"/>
      <c r="D176" s="170"/>
      <c r="E176" s="170"/>
      <c r="F176" s="170"/>
      <c r="G176" s="170"/>
      <c r="H176" s="170"/>
      <c r="I176" s="153" t="s">
        <v>415</v>
      </c>
      <c r="J176" s="154"/>
      <c r="K176" s="154"/>
      <c r="L176" s="154"/>
      <c r="M176" s="154"/>
    </row>
    <row r="177" spans="1:15">
      <c r="A177" s="10" t="s">
        <v>416</v>
      </c>
      <c r="B177" s="174"/>
      <c r="C177" s="176"/>
      <c r="D177" s="176"/>
      <c r="E177" s="176"/>
      <c r="F177" s="176"/>
      <c r="G177" s="176"/>
      <c r="H177" s="175"/>
      <c r="I177" s="153"/>
      <c r="J177" s="154"/>
      <c r="K177" s="154"/>
      <c r="L177" s="154"/>
      <c r="M177" s="154"/>
    </row>
    <row r="178" spans="1:15">
      <c r="A178" s="46" t="s">
        <v>417</v>
      </c>
      <c r="B178" s="147"/>
      <c r="C178" s="148"/>
      <c r="D178" s="148"/>
      <c r="E178" s="148"/>
      <c r="F178" s="148"/>
      <c r="G178" s="148"/>
      <c r="H178" s="149"/>
      <c r="O178" t="s">
        <v>418</v>
      </c>
    </row>
    <row r="179" spans="1:15">
      <c r="A179" s="46" t="s">
        <v>419</v>
      </c>
      <c r="B179" s="147"/>
      <c r="C179" s="148"/>
      <c r="D179" s="148"/>
      <c r="E179" s="148"/>
      <c r="F179" s="148"/>
      <c r="G179" s="148"/>
      <c r="H179" s="149"/>
      <c r="O179" t="s">
        <v>418</v>
      </c>
    </row>
    <row r="180" spans="1:15">
      <c r="A180" s="46" t="s">
        <v>420</v>
      </c>
      <c r="B180" s="147"/>
      <c r="C180" s="148"/>
      <c r="D180" s="148"/>
      <c r="E180" s="148"/>
      <c r="F180" s="148"/>
      <c r="G180" s="148"/>
      <c r="H180" s="149"/>
      <c r="O180" t="s">
        <v>418</v>
      </c>
    </row>
    <row r="181" spans="1:15">
      <c r="A181" s="46" t="s">
        <v>421</v>
      </c>
      <c r="B181" s="147"/>
      <c r="C181" s="148"/>
      <c r="D181" s="148"/>
      <c r="E181" s="148"/>
      <c r="F181" s="148"/>
      <c r="G181" s="148"/>
      <c r="H181" s="149"/>
      <c r="O181" t="s">
        <v>418</v>
      </c>
    </row>
    <row r="182" spans="1:15" hidden="1">
      <c r="A182" s="87" t="s">
        <v>422</v>
      </c>
      <c r="B182" s="137" t="s">
        <v>49</v>
      </c>
      <c r="C182" s="40"/>
      <c r="D182" s="138" t="s">
        <v>50</v>
      </c>
      <c r="E182" s="138"/>
      <c r="F182" s="40" t="s">
        <v>51</v>
      </c>
      <c r="G182" s="40"/>
      <c r="H182" s="41" t="s">
        <v>52</v>
      </c>
      <c r="O182" t="s">
        <v>264</v>
      </c>
    </row>
    <row r="183" spans="1:15" hidden="1">
      <c r="A183" s="10" t="s">
        <v>423</v>
      </c>
      <c r="B183" s="137" t="s">
        <v>49</v>
      </c>
      <c r="C183" s="40"/>
      <c r="D183" s="138" t="s">
        <v>50</v>
      </c>
      <c r="E183" s="138"/>
      <c r="F183" s="138" t="s">
        <v>51</v>
      </c>
      <c r="G183" s="138"/>
      <c r="H183" s="139" t="s">
        <v>52</v>
      </c>
      <c r="I183" s="27"/>
      <c r="M183" s="27"/>
      <c r="O183" t="s">
        <v>296</v>
      </c>
    </row>
    <row r="184" spans="1:15" hidden="1">
      <c r="A184" s="10" t="s">
        <v>424</v>
      </c>
      <c r="B184" s="137" t="s">
        <v>49</v>
      </c>
      <c r="C184" s="40"/>
      <c r="D184" s="138" t="s">
        <v>50</v>
      </c>
      <c r="E184" s="138"/>
      <c r="F184" s="138" t="s">
        <v>51</v>
      </c>
      <c r="G184" s="138"/>
      <c r="H184" s="139" t="s">
        <v>52</v>
      </c>
      <c r="I184" s="27"/>
      <c r="J184" s="27"/>
      <c r="K184" s="27"/>
      <c r="L184" s="27"/>
      <c r="M184" s="27"/>
      <c r="O184" t="s">
        <v>296</v>
      </c>
    </row>
    <row r="185" spans="1:15">
      <c r="A185" s="68"/>
      <c r="B185" s="69"/>
      <c r="C185" s="69"/>
      <c r="D185" s="69"/>
      <c r="E185" s="69"/>
      <c r="F185" s="69"/>
      <c r="G185" s="69"/>
      <c r="H185" s="69"/>
      <c r="I185" s="67"/>
      <c r="J185" s="67"/>
      <c r="K185" s="67"/>
      <c r="L185" s="67"/>
      <c r="M185" s="67"/>
      <c r="O185" t="s">
        <v>425</v>
      </c>
    </row>
    <row r="186" spans="1:15">
      <c r="A186" s="70" t="s">
        <v>426</v>
      </c>
    </row>
    <row r="187" spans="1:15">
      <c r="A187" s="131" t="s">
        <v>427</v>
      </c>
    </row>
    <row r="188" spans="1:15">
      <c r="A188" s="10" t="s">
        <v>428</v>
      </c>
      <c r="B188" s="137" t="s">
        <v>49</v>
      </c>
      <c r="C188" s="138"/>
      <c r="D188" s="138" t="s">
        <v>50</v>
      </c>
      <c r="E188" s="138"/>
      <c r="F188" s="138" t="s">
        <v>51</v>
      </c>
      <c r="G188" s="138"/>
      <c r="H188" s="139" t="s">
        <v>52</v>
      </c>
    </row>
    <row r="189" spans="1:15">
      <c r="A189" s="10" t="s">
        <v>429</v>
      </c>
      <c r="B189" s="166"/>
      <c r="C189" s="167"/>
      <c r="D189" s="167"/>
      <c r="E189" s="167"/>
      <c r="F189" s="167"/>
      <c r="G189" s="167"/>
      <c r="H189" s="168"/>
      <c r="O189" t="s">
        <v>293</v>
      </c>
    </row>
    <row r="190" spans="1:15">
      <c r="A190" s="10" t="s">
        <v>430</v>
      </c>
      <c r="B190" s="137" t="s">
        <v>49</v>
      </c>
      <c r="C190" s="40"/>
      <c r="D190" s="138" t="s">
        <v>50</v>
      </c>
      <c r="E190" s="138"/>
      <c r="F190" s="138" t="s">
        <v>51</v>
      </c>
      <c r="G190" s="138"/>
      <c r="H190" s="139" t="s">
        <v>52</v>
      </c>
    </row>
    <row r="191" spans="1:15">
      <c r="A191" s="10" t="s">
        <v>431</v>
      </c>
      <c r="B191" s="166"/>
      <c r="C191" s="167"/>
      <c r="D191" s="167"/>
      <c r="E191" s="167"/>
      <c r="F191" s="167"/>
      <c r="G191" s="167"/>
      <c r="H191" s="168"/>
      <c r="O191" t="s">
        <v>293</v>
      </c>
    </row>
    <row r="192" spans="1:15">
      <c r="A192" s="10" t="s">
        <v>432</v>
      </c>
      <c r="B192" s="166"/>
      <c r="C192" s="167"/>
      <c r="D192" s="167"/>
      <c r="E192" s="167"/>
      <c r="F192" s="167"/>
      <c r="G192" s="167"/>
      <c r="H192" s="168"/>
    </row>
    <row r="195" spans="1:16">
      <c r="A195" s="101" t="s">
        <v>433</v>
      </c>
    </row>
    <row r="197" spans="1:16">
      <c r="A197" s="55" t="s">
        <v>434</v>
      </c>
    </row>
    <row r="198" spans="1:16">
      <c r="A198" s="11" t="s">
        <v>435</v>
      </c>
      <c r="B198" s="185" t="str">
        <f>ASC("S"&amp;LEFT(D21,8))</f>
        <v>S</v>
      </c>
      <c r="C198" s="185"/>
      <c r="D198" s="185"/>
      <c r="E198" s="185"/>
      <c r="F198" s="185"/>
      <c r="G198" s="185"/>
      <c r="H198" s="185"/>
      <c r="O198" t="s">
        <v>436</v>
      </c>
    </row>
    <row r="199" spans="1:16">
      <c r="A199" s="100" t="s">
        <v>437</v>
      </c>
      <c r="B199" s="150"/>
      <c r="C199" s="150"/>
      <c r="D199" s="150"/>
      <c r="E199" s="150"/>
      <c r="F199" s="150"/>
      <c r="G199" s="150"/>
      <c r="H199" s="150"/>
      <c r="O199" t="s">
        <v>418</v>
      </c>
      <c r="P199" t="s">
        <v>438</v>
      </c>
    </row>
    <row r="200" spans="1:16">
      <c r="A200" s="100" t="s">
        <v>439</v>
      </c>
      <c r="B200" s="220"/>
      <c r="C200" s="221"/>
      <c r="D200" s="221"/>
      <c r="E200" s="221"/>
      <c r="F200" s="221"/>
      <c r="G200" s="221"/>
      <c r="H200" s="222"/>
      <c r="O200" t="s">
        <v>418</v>
      </c>
    </row>
    <row r="201" spans="1:16">
      <c r="A201" s="100" t="s">
        <v>440</v>
      </c>
      <c r="B201" s="220"/>
      <c r="C201" s="221"/>
      <c r="D201" s="221"/>
      <c r="E201" s="221"/>
      <c r="F201" s="221"/>
      <c r="G201" s="221"/>
      <c r="H201" s="222"/>
      <c r="O201" t="s">
        <v>418</v>
      </c>
    </row>
    <row r="202" spans="1:16">
      <c r="A202" s="100" t="s">
        <v>441</v>
      </c>
      <c r="B202" s="220"/>
      <c r="C202" s="221"/>
      <c r="D202" s="221"/>
      <c r="E202" s="221"/>
      <c r="F202" s="221"/>
      <c r="G202" s="221"/>
      <c r="H202" s="222"/>
      <c r="O202" t="s">
        <v>418</v>
      </c>
    </row>
    <row r="203" spans="1:16">
      <c r="A203" s="100" t="s">
        <v>442</v>
      </c>
      <c r="B203" s="220"/>
      <c r="C203" s="221"/>
      <c r="D203" s="221"/>
      <c r="E203" s="221"/>
      <c r="F203" s="221"/>
      <c r="G203" s="221"/>
      <c r="H203" s="222"/>
      <c r="O203" t="s">
        <v>418</v>
      </c>
    </row>
    <row r="204" spans="1:16">
      <c r="A204" s="100" t="s">
        <v>1161</v>
      </c>
      <c r="B204" s="137" t="s">
        <v>49</v>
      </c>
      <c r="C204" s="138"/>
      <c r="D204" s="138" t="s">
        <v>50</v>
      </c>
      <c r="E204" s="138"/>
      <c r="F204" s="138" t="s">
        <v>51</v>
      </c>
      <c r="G204" s="138"/>
      <c r="H204" s="139" t="s">
        <v>52</v>
      </c>
      <c r="O204" t="s">
        <v>418</v>
      </c>
    </row>
    <row r="205" spans="1:16">
      <c r="A205" s="100" t="s">
        <v>1162</v>
      </c>
      <c r="B205" s="137" t="s">
        <v>49</v>
      </c>
      <c r="C205" s="138"/>
      <c r="D205" s="138" t="s">
        <v>50</v>
      </c>
      <c r="E205" s="138"/>
      <c r="F205" s="138" t="s">
        <v>51</v>
      </c>
      <c r="G205" s="138"/>
      <c r="H205" s="139" t="s">
        <v>52</v>
      </c>
    </row>
    <row r="206" spans="1:16">
      <c r="A206" s="100" t="s">
        <v>1163</v>
      </c>
      <c r="B206" s="137" t="s">
        <v>49</v>
      </c>
      <c r="C206" s="138"/>
      <c r="D206" s="138" t="s">
        <v>50</v>
      </c>
      <c r="E206" s="138"/>
      <c r="F206" s="138" t="s">
        <v>51</v>
      </c>
      <c r="G206" s="138"/>
      <c r="H206" s="139" t="s">
        <v>52</v>
      </c>
    </row>
    <row r="207" spans="1:16">
      <c r="A207" s="100" t="s">
        <v>443</v>
      </c>
      <c r="B207" s="147"/>
      <c r="C207" s="148"/>
      <c r="D207" s="148"/>
      <c r="E207" s="148"/>
      <c r="F207" s="148"/>
      <c r="G207" s="148"/>
      <c r="H207" s="149"/>
      <c r="O207" t="s">
        <v>418</v>
      </c>
    </row>
    <row r="208" spans="1:16">
      <c r="A208" s="100" t="s">
        <v>444</v>
      </c>
      <c r="B208" s="147"/>
      <c r="C208" s="148"/>
      <c r="D208" s="148"/>
      <c r="E208" s="148"/>
      <c r="F208" s="148"/>
      <c r="G208" s="148"/>
      <c r="H208" s="149"/>
      <c r="O208" t="s">
        <v>418</v>
      </c>
    </row>
  </sheetData>
  <sheetProtection sheet="1" objects="1" scenarios="1"/>
  <protectedRanges>
    <protectedRange sqref="F2:H2 J2 L2 B5:D15 B18:L18 B19:I19 B20:C20 E20 G20 D21 B22 B23:C24 E23:E24 G23:G24 B27 G27 B28:K33 B34:C34 E34 G34 B35" name="範囲1"/>
    <protectedRange sqref="B38 B40:M40 B42:G43 B46:I47 B48:C49 E48:E49 G48:G49 B60 B61:C61 E61 G61 B62:H63 B64:C64 E64 G64 B65:H68" name="範囲2"/>
    <protectedRange sqref="B70:L70 B71:I71 B73:I74 B75:C76 E75:E76 G75:G76 B77:J78 D80:D82 B83 D84 B85 G85 B86:K91 B92:C92 E92 G92 B93 B94:C94 E94 G94 B95" name="範囲3"/>
    <protectedRange sqref="B107 B108:C108 E108 G108 B109:H110 B111:C111 E111 G111 B112:H115 B117:L117 B118:I118 B120:I121 B122:C123 E122:E123 G122:G123 B124:J125 D127:H129 B130 D131" name="範囲4"/>
    <protectedRange sqref="B132 G132 B133:K138 B139:C139 E139 G139 B140 B141:C141 E141 G141 B142 B146:C146 E146 G146 B147 B148:C148 E148 G148 B149" name="範囲5"/>
    <protectedRange sqref="B169:H170 B171:C171 E171 G171 B172:H181 B182:C184 E182:E184 G182:G184 B188:C188 E188 G188 B189 B190:C190 E190 G190 B191:H192 B198:H203 B204:C206 E204:E206 G204:G206 B207:H208" name="範囲6"/>
  </protectedRanges>
  <mergeCells count="165">
    <mergeCell ref="B203:H203"/>
    <mergeCell ref="B202:H202"/>
    <mergeCell ref="B200:H200"/>
    <mergeCell ref="B201:H201"/>
    <mergeCell ref="J147:M148"/>
    <mergeCell ref="B6:D6"/>
    <mergeCell ref="J17:L17"/>
    <mergeCell ref="H38:M38"/>
    <mergeCell ref="H41:M41"/>
    <mergeCell ref="H42:M42"/>
    <mergeCell ref="B89:K89"/>
    <mergeCell ref="B90:K90"/>
    <mergeCell ref="B69:E69"/>
    <mergeCell ref="B95:F95"/>
    <mergeCell ref="B142:F142"/>
    <mergeCell ref="G85:K85"/>
    <mergeCell ref="B86:K86"/>
    <mergeCell ref="B87:K87"/>
    <mergeCell ref="F71:I71"/>
    <mergeCell ref="F70:I70"/>
    <mergeCell ref="F69:I69"/>
    <mergeCell ref="B68:H68"/>
    <mergeCell ref="B115:H115"/>
    <mergeCell ref="B88:K88"/>
    <mergeCell ref="J69:L69"/>
    <mergeCell ref="D81:H81"/>
    <mergeCell ref="B85:E85"/>
    <mergeCell ref="B15:D15"/>
    <mergeCell ref="B14:D14"/>
    <mergeCell ref="B13:D13"/>
    <mergeCell ref="B12:D12"/>
    <mergeCell ref="B11:D11"/>
    <mergeCell ref="B42:G42"/>
    <mergeCell ref="B43:G43"/>
    <mergeCell ref="B38:G38"/>
    <mergeCell ref="I21:M23"/>
    <mergeCell ref="B22:H22"/>
    <mergeCell ref="B45:E45"/>
    <mergeCell ref="F45:I45"/>
    <mergeCell ref="B41:G41"/>
    <mergeCell ref="H43:M43"/>
    <mergeCell ref="B40:G40"/>
    <mergeCell ref="D80:H80"/>
    <mergeCell ref="D82:H82"/>
    <mergeCell ref="I24:M25"/>
    <mergeCell ref="B9:D9"/>
    <mergeCell ref="B8:D8"/>
    <mergeCell ref="B7:D7"/>
    <mergeCell ref="F2:G2"/>
    <mergeCell ref="B137:K137"/>
    <mergeCell ref="B138:K138"/>
    <mergeCell ref="D127:H127"/>
    <mergeCell ref="A39:A40"/>
    <mergeCell ref="B21:C21"/>
    <mergeCell ref="B29:K29"/>
    <mergeCell ref="B30:K30"/>
    <mergeCell ref="B31:K31"/>
    <mergeCell ref="B32:K32"/>
    <mergeCell ref="B33:K33"/>
    <mergeCell ref="B39:G39"/>
    <mergeCell ref="H39:M39"/>
    <mergeCell ref="B35:H35"/>
    <mergeCell ref="J18:L18"/>
    <mergeCell ref="B27:E27"/>
    <mergeCell ref="G27:K27"/>
    <mergeCell ref="B28:K28"/>
    <mergeCell ref="D21:H21"/>
    <mergeCell ref="B66:H66"/>
    <mergeCell ref="J70:L70"/>
    <mergeCell ref="B4:D4"/>
    <mergeCell ref="B170:H170"/>
    <mergeCell ref="F19:I19"/>
    <mergeCell ref="F18:I18"/>
    <mergeCell ref="F17:I17"/>
    <mergeCell ref="B19:E19"/>
    <mergeCell ref="B18:E18"/>
    <mergeCell ref="B17:E17"/>
    <mergeCell ref="B47:E47"/>
    <mergeCell ref="B46:E46"/>
    <mergeCell ref="F47:I47"/>
    <mergeCell ref="F46:I46"/>
    <mergeCell ref="B71:E71"/>
    <mergeCell ref="B63:H63"/>
    <mergeCell ref="B67:H67"/>
    <mergeCell ref="B70:E70"/>
    <mergeCell ref="B62:H62"/>
    <mergeCell ref="B109:H109"/>
    <mergeCell ref="B60:H60"/>
    <mergeCell ref="B65:H65"/>
    <mergeCell ref="B147:H147"/>
    <mergeCell ref="B5:D5"/>
    <mergeCell ref="H40:M40"/>
    <mergeCell ref="B10:D10"/>
    <mergeCell ref="B198:H198"/>
    <mergeCell ref="B189:H189"/>
    <mergeCell ref="B191:H191"/>
    <mergeCell ref="B192:H192"/>
    <mergeCell ref="B169:H169"/>
    <mergeCell ref="B180:H180"/>
    <mergeCell ref="B178:H178"/>
    <mergeCell ref="B177:H177"/>
    <mergeCell ref="B175:H175"/>
    <mergeCell ref="B181:H181"/>
    <mergeCell ref="B179:H179"/>
    <mergeCell ref="B172:H172"/>
    <mergeCell ref="F118:I118"/>
    <mergeCell ref="F117:I117"/>
    <mergeCell ref="B149:H149"/>
    <mergeCell ref="B173:H173"/>
    <mergeCell ref="B174:H174"/>
    <mergeCell ref="B176:H176"/>
    <mergeCell ref="B140:H140"/>
    <mergeCell ref="B135:K135"/>
    <mergeCell ref="B136:K136"/>
    <mergeCell ref="I169:M169"/>
    <mergeCell ref="I170:M170"/>
    <mergeCell ref="I171:M171"/>
    <mergeCell ref="B107:H107"/>
    <mergeCell ref="B110:H110"/>
    <mergeCell ref="B133:K133"/>
    <mergeCell ref="B132:E132"/>
    <mergeCell ref="G132:K132"/>
    <mergeCell ref="B113:H113"/>
    <mergeCell ref="B112:H112"/>
    <mergeCell ref="B114:H114"/>
    <mergeCell ref="B134:K134"/>
    <mergeCell ref="J116:L116"/>
    <mergeCell ref="F116:I116"/>
    <mergeCell ref="B116:E116"/>
    <mergeCell ref="J117:L117"/>
    <mergeCell ref="B125:J125"/>
    <mergeCell ref="D129:H129"/>
    <mergeCell ref="B130:J130"/>
    <mergeCell ref="D131:H131"/>
    <mergeCell ref="D126:H126"/>
    <mergeCell ref="D128:H128"/>
    <mergeCell ref="B124:J124"/>
    <mergeCell ref="B121:E121"/>
    <mergeCell ref="F121:I121"/>
    <mergeCell ref="B118:E118"/>
    <mergeCell ref="B117:E117"/>
    <mergeCell ref="L1:M1"/>
    <mergeCell ref="B207:H207"/>
    <mergeCell ref="B208:H208"/>
    <mergeCell ref="B199:H199"/>
    <mergeCell ref="K126:M129"/>
    <mergeCell ref="K79:M82"/>
    <mergeCell ref="I176:M177"/>
    <mergeCell ref="B72:E72"/>
    <mergeCell ref="F72:I72"/>
    <mergeCell ref="B73:E73"/>
    <mergeCell ref="F73:I73"/>
    <mergeCell ref="B74:E74"/>
    <mergeCell ref="F74:I74"/>
    <mergeCell ref="B119:E119"/>
    <mergeCell ref="F119:I119"/>
    <mergeCell ref="B120:E120"/>
    <mergeCell ref="F120:I120"/>
    <mergeCell ref="B83:J83"/>
    <mergeCell ref="D84:H84"/>
    <mergeCell ref="B93:H93"/>
    <mergeCell ref="B77:J77"/>
    <mergeCell ref="B78:J78"/>
    <mergeCell ref="D79:H79"/>
    <mergeCell ref="B91:K91"/>
  </mergeCells>
  <phoneticPr fontId="1"/>
  <conditionalFormatting sqref="B18:L18 B19:I19 B20:C20 E20 G20 B22 B23:C24 E23:E24 G23:G24 B27 G27 B28:K33 B169:H170 B171:C171 E171 G171 B172:H176">
    <cfRule type="expression" dxfId="58" priority="99">
      <formula>$O$5=TRUE</formula>
    </cfRule>
  </conditionalFormatting>
  <conditionalFormatting sqref="B18:L18 B19:I19 B20:C20 E20 G20 B22 B23:C24 E23:E24 G23:G24 B27 G27 B28:K33 B169:H170 B171:C171 E171 G171 B172:H177">
    <cfRule type="expression" dxfId="57" priority="98">
      <formula>$O$6=TRUE</formula>
    </cfRule>
  </conditionalFormatting>
  <conditionalFormatting sqref="B61:C61 E61 G61 B67:B68 B70:I71 J70 B76:C76 E76 G76 B77:J78 D80:H82 B83 G85 B85:B91 B93 B63 B65 B178:B179">
    <cfRule type="expression" dxfId="56" priority="84">
      <formula>AND($O$7=TRUE,$B$60="認定")</formula>
    </cfRule>
  </conditionalFormatting>
  <conditionalFormatting sqref="B66 B20:C20 E20 G20 B22 B27 G27 B28:K33 B34:C34 E34 G34 B35 B18:L18 B70:I70 B76:C76 E76 G76 B177">
    <cfRule type="expression" dxfId="55" priority="83">
      <formula>$B$65="はい"</formula>
    </cfRule>
  </conditionalFormatting>
  <conditionalFormatting sqref="D84:H84">
    <cfRule type="expression" dxfId="54" priority="82">
      <formula>OR(AND($B$83="別居",$O$7=TRUE),AND($B$83="別居",$O$12=TRUE))</formula>
    </cfRule>
  </conditionalFormatting>
  <conditionalFormatting sqref="B71:I71 G85 B86:B91 B92:C92 E92 G92">
    <cfRule type="expression" dxfId="53" priority="73">
      <formula>AND($O$13=TRUE,$B$60="変更")</formula>
    </cfRule>
  </conditionalFormatting>
  <conditionalFormatting sqref="B108:C108 E108 G108 B114:B115 B117:L117 B118:I118 B123:C123 E123 G123 B124:J125 D127:H129 B130 B132 G132 B133:K138 B140 B110 B112 B180:B181 B87:K91">
    <cfRule type="expression" dxfId="52" priority="70">
      <formula>AND($O$7=TRUE,$B$107="認定")</formula>
    </cfRule>
  </conditionalFormatting>
  <conditionalFormatting sqref="B113 B20:C20 E20 G20 B22 B27 G27 B28:K33 B34:C34 E34 G34 B35 B18:L18 B117:I117 B123:C123 E123 G123 B177">
    <cfRule type="expression" dxfId="51" priority="69">
      <formula>$B$112="はい"</formula>
    </cfRule>
  </conditionalFormatting>
  <conditionalFormatting sqref="D131:H131">
    <cfRule type="expression" dxfId="50" priority="68">
      <formula>OR(AND($B$130="別居",$O$7=TRUE),AND($B$130="別居",$O$12=TRUE))</formula>
    </cfRule>
  </conditionalFormatting>
  <conditionalFormatting sqref="B141:C141 E141 G141">
    <cfRule type="expression" dxfId="49" priority="8">
      <formula>$B$140="受給予定"</formula>
    </cfRule>
    <cfRule type="expression" dxfId="48" priority="65">
      <formula>$B$140="未定"</formula>
    </cfRule>
    <cfRule type="expression" dxfId="47" priority="66">
      <formula>$B$140="受給延長"</formula>
    </cfRule>
    <cfRule type="expression" dxfId="46" priority="67">
      <formula>$B$140="受給待機中"</formula>
    </cfRule>
  </conditionalFormatting>
  <conditionalFormatting sqref="B146:C146 E146 G146 B147:H147">
    <cfRule type="expression" dxfId="45" priority="62">
      <formula>OR(AND($B$60="変更",$B$65="はい"),AND($B$107="変更",$B$112="はい"))</formula>
    </cfRule>
  </conditionalFormatting>
  <conditionalFormatting sqref="B148:C148 E148 G148 B149:H149">
    <cfRule type="expression" dxfId="44" priority="60">
      <formula>OR(AND($B$60="取消",$B$65="はい"),AND($B$107="取消",$B$112="はい"))</formula>
    </cfRule>
    <cfRule type="expression" dxfId="43" priority="61">
      <formula>OR(AND($B$60="変更",$B$65="はい"),AND($B$107="変更",$B$112="はい"))</formula>
    </cfRule>
  </conditionalFormatting>
  <conditionalFormatting sqref="B188:C188 E188 G188 B189:H189">
    <cfRule type="expression" dxfId="42" priority="59">
      <formula>OR(AND($B$60="認定",$B$65="はい"),AND($B$107="認定",$B$112="はい"))</formula>
    </cfRule>
  </conditionalFormatting>
  <conditionalFormatting sqref="B190:C190 E190 G190 B191:H191">
    <cfRule type="expression" dxfId="41" priority="58">
      <formula>OR(AND($B$60="取消",$B$65="はい"),AND($B$107="取消",$B$112="はい"))</formula>
    </cfRule>
  </conditionalFormatting>
  <conditionalFormatting sqref="B19:I19 D21 B60 B107">
    <cfRule type="expression" dxfId="40" priority="37">
      <formula>$O$15=TRUE</formula>
    </cfRule>
    <cfRule type="expression" dxfId="39" priority="41">
      <formula>$O$14=TRUE</formula>
    </cfRule>
    <cfRule type="expression" dxfId="38" priority="57">
      <formula>$O$12=TRUE</formula>
    </cfRule>
    <cfRule type="expression" dxfId="37" priority="97">
      <formula>$O$7=TRUE</formula>
    </cfRule>
  </conditionalFormatting>
  <conditionalFormatting sqref="B61:C61 E61 G61 B71:I71 B77 B78 D80:H82 B83 B62:B63 B65 B64:C64 E64 G64 B183:C183 E183 G183">
    <cfRule type="expression" dxfId="36" priority="56">
      <formula>AND($O$12=TRUE,$B$60="取消")</formula>
    </cfRule>
  </conditionalFormatting>
  <conditionalFormatting sqref="B108:C108 E108 G108 B118:I118 B124 B125 D127:H129 B130 B109:H110 B112:H112 B111:C111 E111 G111 B184:C184 E184 G184">
    <cfRule type="expression" dxfId="35" priority="55">
      <formula>AND($O$12=TRUE,$B$107="取消")</formula>
    </cfRule>
  </conditionalFormatting>
  <conditionalFormatting sqref="B19:I19 D21 B27 G27 B28:K33 B34:C34 E34 G34 B35 B18:L18 B20:C20 E20 G20 B177">
    <cfRule type="expression" dxfId="34" priority="54">
      <formula>$O$8=TRUE</formula>
    </cfRule>
  </conditionalFormatting>
  <conditionalFormatting sqref="B27:E27 G27:K27 B28:K33 B34:C34 E34 G34">
    <cfRule type="expression" dxfId="33" priority="53">
      <formula>$B$35="組合員のみ転居"</formula>
    </cfRule>
  </conditionalFormatting>
  <conditionalFormatting sqref="B27:E27 G27:K27 B28:K33 B34:C34 E34 G34 B60:H60 B107:H107">
    <cfRule type="expression" dxfId="32" priority="52">
      <formula>$B$35="組合員・被扶養者転居"</formula>
    </cfRule>
  </conditionalFormatting>
  <conditionalFormatting sqref="B60 B107">
    <cfRule type="expression" dxfId="31" priority="51">
      <formula>$B$35="被扶養者のみ転居"</formula>
    </cfRule>
  </conditionalFormatting>
  <conditionalFormatting sqref="B65 B71:I71 B83 G85 B85:B91 B92:C92 E92 G92">
    <cfRule type="expression" dxfId="30" priority="50">
      <formula>AND(OR($O$13=TRUE,$B$35="被扶養者も転居",$B$35="被扶養者のみ転居"),$B$60="変更")</formula>
    </cfRule>
  </conditionalFormatting>
  <conditionalFormatting sqref="B112:H112 B118:I118 B132:E132 G132:K132 B133:K138 B139:C139 E139 G139 B130:J130 B87:K91">
    <cfRule type="expression" dxfId="29" priority="49">
      <formula>AND(OR($O$13=TRUE,$B$35="被扶養者も転居",$B$35="被扶養者のみ転居"),$B$107="変更")</formula>
    </cfRule>
  </conditionalFormatting>
  <conditionalFormatting sqref="B19:I19 D21 B38 B40:M40 B42:G43">
    <cfRule type="expression" dxfId="28" priority="47">
      <formula>$O$9=TRUE</formula>
    </cfRule>
  </conditionalFormatting>
  <conditionalFormatting sqref="D21 B46:I47 B177 B20:C20 E20 G20 J18 B48:C49 E48:E49 G48:G49 B18:I19">
    <cfRule type="expression" dxfId="27" priority="46">
      <formula>$O$10=TRUE</formula>
    </cfRule>
  </conditionalFormatting>
  <conditionalFormatting sqref="B18:L18 B19:I19 B20:C20 E20 G20 D21 B22 B23:C24 E23:E24 G23:G24 B27 G27 B28:K33 B34:C34 E34 G34 B172:H177">
    <cfRule type="expression" dxfId="26" priority="45">
      <formula>$O$11=TRUE</formula>
    </cfRule>
  </conditionalFormatting>
  <conditionalFormatting sqref="G85 B85:B91">
    <cfRule type="expression" dxfId="25" priority="44">
      <formula>AND($B$60="取消",$B$65="はい")</formula>
    </cfRule>
  </conditionalFormatting>
  <conditionalFormatting sqref="B132 G132 B133:K138">
    <cfRule type="expression" dxfId="24" priority="43">
      <formula>AND($B$107="取消",$B$112="はい")</formula>
    </cfRule>
  </conditionalFormatting>
  <conditionalFormatting sqref="B65 B73:I74 B75:C75 E75 G75 B70:I71 J70">
    <cfRule type="expression" dxfId="23" priority="40">
      <formula>AND($O$14=TRUE,$B$60="変更")</formula>
    </cfRule>
  </conditionalFormatting>
  <conditionalFormatting sqref="B112 B120:I121 B122:C122 E122 G122 B111:C111 E111 G111 B117:I118 J117">
    <cfRule type="expression" dxfId="22" priority="39">
      <formula>AND($O$14=TRUE,$B$107="変更")</formula>
    </cfRule>
  </conditionalFormatting>
  <conditionalFormatting sqref="B192:H192">
    <cfRule type="expression" dxfId="21" priority="34">
      <formula>OR(AND($O$15=TRUE,$B$60="変更",$B$65="はい"),AND($O$15=TRUE,$B$107="変更",$B$112="はい"))</formula>
    </cfRule>
    <cfRule type="expression" dxfId="20" priority="38">
      <formula>OR(AND($O$14=TRUE,$B$60="変更",$B$65="はい"),AND($O$14=TRUE,$B$107="変更",$B$112="はい"))</formula>
    </cfRule>
  </conditionalFormatting>
  <conditionalFormatting sqref="B65:H68 B70:I71 J70 B76:C76 E76 G76 B77:J78 D80:H82 B83 B85 G85 D84 B86:K86 B93">
    <cfRule type="expression" dxfId="19" priority="36">
      <formula>AND($O$15=TRUE,$B$60="変更",OR($B$77="04 父",$B$77="21 義父",$B$77="05 母",$B$77="22 義母",$B$77="06 孫",$B$77="07 祖父",$B$77="08 祖母",$B$77="09 兄",$B$77="10 弟",$B$77="11 姉",$B$77="12 妹",$B$77="13 甥",$B$77="14 姪",$B$77="17 曾祖父母"))</formula>
    </cfRule>
  </conditionalFormatting>
  <conditionalFormatting sqref="B112:H115 B117:I118 J117 B123:C123 E123 G123 B124:J125 D127:H129 B130 B132 G132 B133:K138 D131 B140 B87:K91">
    <cfRule type="expression" dxfId="18" priority="35">
      <formula>AND($O$15=TRUE,$B$107="変更",OR($B$123="04 父",$B$123="21 義父",$B$123="05 母",$B$123="22 義母",$B$123="06 孫",$B$123="07 祖父",$B$123="08 祖母",$B$123="09 兄",$B$123="10 弟",$B$123="11 姉",$B$123="12 妹",$B$123="13 甥",$B$123="14 姪",$B$123="17 曾祖父母"))</formula>
    </cfRule>
  </conditionalFormatting>
  <conditionalFormatting sqref="B19:I19 D21 B60 B107 B35">
    <cfRule type="expression" dxfId="17" priority="42">
      <formula>$O$13=TRUE</formula>
    </cfRule>
  </conditionalFormatting>
  <conditionalFormatting sqref="B94:C94 E94 G94">
    <cfRule type="expression" dxfId="16" priority="10">
      <formula>$B$93="受給予定"</formula>
    </cfRule>
    <cfRule type="expression" dxfId="15" priority="75">
      <formula>$B$93="未定"</formula>
    </cfRule>
    <cfRule type="expression" dxfId="14" priority="76">
      <formula>$B$93="受給延長"</formula>
    </cfRule>
  </conditionalFormatting>
  <conditionalFormatting sqref="B94:C94 E94 G94">
    <cfRule type="expression" dxfId="13" priority="77">
      <formula>$B$93="受給待機中"</formula>
    </cfRule>
  </conditionalFormatting>
  <conditionalFormatting sqref="B95:F95">
    <cfRule type="expression" dxfId="12" priority="9">
      <formula>$B$93="受給予定"</formula>
    </cfRule>
    <cfRule type="expression" dxfId="11" priority="32">
      <formula>$B$93="受給中"</formula>
    </cfRule>
  </conditionalFormatting>
  <conditionalFormatting sqref="B142:F142">
    <cfRule type="expression" dxfId="10" priority="7">
      <formula>$B$140="受給予定"</formula>
    </cfRule>
    <cfRule type="expression" dxfId="9" priority="31">
      <formula>$B$140="受給中"</formula>
    </cfRule>
  </conditionalFormatting>
  <conditionalFormatting sqref="B64:C64 E64 G64 B183:C183 E183 G183">
    <cfRule type="expression" dxfId="8" priority="25">
      <formula>AND($O$14=TRUE,$B$60="変更")</formula>
    </cfRule>
  </conditionalFormatting>
  <conditionalFormatting sqref="B87:K91">
    <cfRule type="expression" dxfId="7" priority="16">
      <formula>AND($B$107="取消",$B$112="はい")</formula>
    </cfRule>
  </conditionalFormatting>
  <conditionalFormatting sqref="B65:H66 B70:L70 B71:I71 B73:I74 B75:C76 E75:E76 G75:G76 B77 B85 G85 B86:K91 B92:C92 E92 G92">
    <cfRule type="expression" dxfId="6" priority="14">
      <formula>AND($O$15=TRUE,$B$60="変更")</formula>
    </cfRule>
  </conditionalFormatting>
  <conditionalFormatting sqref="B112:H113 B117:L117 B118:I118 B120:I121 B122:C123 E122:E123 G122:G123 B124 B132 G132 B133:K138 B139:C139 E139 G139">
    <cfRule type="expression" dxfId="5" priority="13">
      <formula>AND($O$15=TRUE,$B$107="変更")</formula>
    </cfRule>
  </conditionalFormatting>
  <conditionalFormatting sqref="B146:C146 E146 G146 B147:H147 B148:C148 E148 G148 B149:H149">
    <cfRule type="expression" dxfId="4" priority="63">
      <formula>OR(AND($B$60="認定",$B$65="はい"),AND($B$107="認定",$B$112="はい"))</formula>
    </cfRule>
  </conditionalFormatting>
  <conditionalFormatting sqref="B200:H200">
    <cfRule type="expression" dxfId="3" priority="4">
      <formula>OR($O$5=TRUE,$O$6=TRUE)</formula>
    </cfRule>
  </conditionalFormatting>
  <conditionalFormatting sqref="B201:H201">
    <cfRule type="expression" dxfId="2" priority="3">
      <formula>OR($O$7=TRUE,$O$8=TRUE,$O$10=TRUE,$O$11=TRUE,$O$12=TRUE,$O$14=TRUE,$O$15=TRUE)</formula>
    </cfRule>
  </conditionalFormatting>
  <conditionalFormatting sqref="B202:H202">
    <cfRule type="expression" dxfId="1" priority="2">
      <formula>OR(AND(OR($O$7=TRUE,$O$12=TRUE,$O$14=TRUE,$O$15=TRUE),$B$65="はい"),AND(OR($O$7=TRUE,$O$12=TRUE,$O$14=TRUE,$O$15=TRUE),$B$112="はい"))</formula>
    </cfRule>
  </conditionalFormatting>
  <conditionalFormatting sqref="B203:H203">
    <cfRule type="expression" dxfId="0" priority="1">
      <formula>OR(AND($O$13=TRUE,$B$65="はい"),AND($O$13=TRUE,$B$112="はい"))</formula>
    </cfRule>
  </conditionalFormatting>
  <dataValidations xWindow="817" yWindow="488" count="54">
    <dataValidation type="list" allowBlank="1" showInputMessage="1" showErrorMessage="1" sqref="J2 E20 E182:E184 E111 E48:E49 E64 E141 E94 E171 E61 E23:E24 E108 E92 E139 E34 E122:E123 E148 E146 E190 E188 E75:E76 E204:E206" xr:uid="{E7537674-C7F5-4A5C-83ED-80CC6D0CBBAF}">
      <formula1>$AO$3:$AO$14</formula1>
    </dataValidation>
    <dataValidation type="list" showInputMessage="1" showErrorMessage="1" sqref="B20 F2 B75:B76 B34 B122:B123 B188 B190 B146 B148 B139 B92 B108 B23:B24 B61 B171 B94 B141 B64 B48:B49 B111 B182:B184 B204:B206" xr:uid="{85EF9EAA-6C6E-4F44-B64F-357D37A09E12}">
      <formula1>"令和,平成,昭和"</formula1>
    </dataValidation>
    <dataValidation type="textLength" imeMode="halfAlpha" operator="equal" allowBlank="1" showInputMessage="1" showErrorMessage="1" errorTitle=" " error="半角数字10桁を入力してください" promptTitle="半角数字10桁を入力してください" prompt="_x000a_組合員証が配布されていない場合は入力不要です" sqref="D21:H21" xr:uid="{B0C8CDA4-DB21-4236-9BD3-E93860D028A0}">
      <formula1>10</formula1>
    </dataValidation>
    <dataValidation type="list" allowBlank="1" showInputMessage="1" showErrorMessage="1" sqref="E92 E139" xr:uid="{8BA2A782-DA23-413A-AFAE-5801E7EED3FA}">
      <formula1>"　,同居,別居"</formula1>
    </dataValidation>
    <dataValidation type="list" allowBlank="1" showInputMessage="1" showErrorMessage="1" promptTitle="転居状況をリストから選択してください" prompt=" " sqref="B35:H35" xr:uid="{3AF7E56F-9454-4B29-BACF-A48D59D993FF}">
      <formula1>$AY$3:$AY$5</formula1>
    </dataValidation>
    <dataValidation type="textLength" imeMode="halfAlpha" operator="lessThanOrEqual" allowBlank="1" showInputMessage="1" showErrorMessage="1" errorTitle="　" error="半角数字7桁で入力してください" promptTitle="　" prompt="ゆうちょ銀行の場合は通帳の下ページの内容を記入してください。" sqref="B42:G42" xr:uid="{0AAA6837-1792-4911-9962-DF6989F1A68C}">
      <formula1>7</formula1>
    </dataValidation>
    <dataValidation type="textLength" imeMode="halfAlpha" operator="equal" allowBlank="1" showInputMessage="1" showErrorMessage="1" errorTitle=" " error="金融機関コード7桁を入力してください_x000a_銀行コード4桁　支店コード3桁" promptTitle="金融機関コード7桁を入力してください" prompt="銀行コード4桁　支店コード3桁" sqref="B38:G38" xr:uid="{F7080495-A268-4792-B3BD-C3EF1A1CA702}">
      <formula1>7</formula1>
    </dataValidation>
    <dataValidation type="list" allowBlank="1" showInputMessage="1" showErrorMessage="1" promptTitle="職員種別をリストから選択してください" prompt="　" sqref="B148 B146 B188 B190 B204:B206" xr:uid="{14043848-16C7-43A7-85E4-D6817E3D5423}">
      <formula1>"一般,育休,介休,休職,再任用"</formula1>
    </dataValidation>
    <dataValidation type="textLength" imeMode="halfAlpha" operator="equal" allowBlank="1" showInputMessage="1" showErrorMessage="1" errorTitle="　" error="長期組合員番号（半角数字9桁）を入力してください。_x000a_新規採用者は空欄にしてください。" promptTitle="半角数字9桁を入力してください。" prompt="_x000a_新規採用者や短期組合員は空欄にしてください。" sqref="B177:H177" xr:uid="{02EC8B15-D6EF-4781-9ADE-128C8801E90D}">
      <formula1>9</formula1>
    </dataValidation>
    <dataValidation type="list" allowBlank="1" showInputMessage="1" showErrorMessage="1" promptTitle="申請理由をリストから選択してください" prompt=" " sqref="B107:H107 B60:H60" xr:uid="{C8422E71-25A4-4416-BA0F-165306890616}">
      <formula1>$AX$3:$AX$5</formula1>
    </dataValidation>
    <dataValidation type="list" allowBlank="1" showInputMessage="1" showErrorMessage="1" promptTitle="理由を選択してください" prompt="死亡_x000a_離婚_x000a_収入増加_x000a_その他" sqref="B191:H191" xr:uid="{AADF42FA-B55E-43F7-9354-BC32E47777C8}">
      <formula1>$BC$3:$BC$6</formula1>
    </dataValidation>
    <dataValidation allowBlank="1" showInputMessage="1" showErrorMessage="1" promptTitle="氏名・生年月日・性別の変更(訂正)がある場合のみ記入してください" prompt="_x000a_変更(訂正)前の情報と変更年月日を記入_x000a_　変更前氏名_x000a_　ノウリン　ハナコ_x000a_　農林　花子_x000a_　変更年月日_x000a_　令和2年4月1日" sqref="B192:H192" xr:uid="{A9C3E0E8-EC79-42A8-AF46-F5BB43F1C6FA}"/>
    <dataValidation allowBlank="1" showInputMessage="1" showErrorMessage="1" promptTitle="整理番号が自動で入力されてます" prompt="_x000a_S＋組合員番号上8桁" sqref="B198:H198" xr:uid="{6AB9A947-1257-4E3D-BE16-921ECAD24C0C}"/>
    <dataValidation type="list" allowBlank="1" showInputMessage="1" showErrorMessage="1" promptTitle="理由を選択してください" prompt="配偶者の就職_x000a_婚姻_x000a_離職_x000a_収入減少_x000a_その他" sqref="B189:H189" xr:uid="{E600A6B9-F7EB-47D2-8A89-D6F1E209BBC4}">
      <formula1>$BB$3:$BB$7</formula1>
    </dataValidation>
    <dataValidation type="list" allowBlank="1" showInputMessage="1" showErrorMessage="1" promptTitle="理由を選択してください" prompt="留学_x000a_同行家族_x000a_特定活動_x000a_海外婚姻_x000a_その他" sqref="B147:H147" xr:uid="{1515A7CC-E7C9-426D-AF33-253AD7967C09}">
      <formula1>$BD$3:$BD$7</formula1>
    </dataValidation>
    <dataValidation type="list" allowBlank="1" showInputMessage="1" showErrorMessage="1" promptTitle="理由を選択してください" prompt="国内転入_x000a_その他" sqref="B149:H149" xr:uid="{E8CB5F42-C050-4EA3-BE35-4105D8648E18}">
      <formula1>$BE$3:$BE$4</formula1>
    </dataValidation>
    <dataValidation type="list" allowBlank="1" showInputMessage="1" showErrorMessage="1" sqref="G171 G61 G182:G184 G111 G48:G49 G64 G141 G94 G139 G108 G23:G24 G92 G146 G148 G190 G188 G75:G76 G34 L2 G20 G122:G123 G204:G206" xr:uid="{24378220-D4BB-40F7-8929-F784D0FFCDC0}">
      <formula1>$AO$3:$AO$33</formula1>
    </dataValidation>
    <dataValidation type="list" allowBlank="1" showInputMessage="1" showErrorMessage="1" sqref="H2 C171 C182:C184 C111 C48:C49 C64 C141 C94 C23:C24 C108 C92 C139 C148 C146 C190 C188 C122:C123 C75:C76 C34 C20 C61 C204:C206" xr:uid="{CC6D278E-FC46-4D69-B780-05B0EBD40DE6}">
      <formula1>$AO$3:$AO$66</formula1>
    </dataValidation>
    <dataValidation type="list" allowBlank="1" showInputMessage="1" showErrorMessage="1" promptTitle="同居・別居をリストから選択してください" prompt=" " sqref="B130:J130 B83:J83" xr:uid="{5066FA80-F675-402F-87B9-BF8A53299798}">
      <formula1>"同居,別居"</formula1>
    </dataValidation>
    <dataValidation imeMode="hiragana" allowBlank="1" showInputMessage="1" showErrorMessage="1" promptTitle=" " prompt="ゆうちょ銀行の場合は通帳の下ページの内容を記入してください。" sqref="H40:M40" xr:uid="{1534987B-030B-4F64-A40E-629008CD894B}"/>
    <dataValidation type="textLength" operator="lessThanOrEqual" allowBlank="1" showInputMessage="1" showErrorMessage="1" promptTitle="全角で入力してください。" prompt=" " sqref="B137:K137" xr:uid="{EEB5A01F-3951-42A1-BDA3-845C87B9D570}">
      <formula1>24</formula1>
    </dataValidation>
    <dataValidation showErrorMessage="1" errorTitle="半角数字を選択してください" error="1：登録　2：変更" sqref="F19:I19" xr:uid="{720D398B-8079-4E78-B687-287B67246521}"/>
    <dataValidation type="custom" imeMode="fullKatakana" allowBlank="1" showInputMessage="1" showErrorMessage="1" errorTitle=" " error="全角カタカナで入力してください" promptTitle="全角カタカナで入力してください" prompt="氏と名の間にスペースを入れてください" sqref="B43:G43" xr:uid="{A926BC63-17DD-40A4-9D3B-336C79978D86}">
      <formula1>AND(B43=PHONETIC(B43),LEN(B43)*2=LENB(B43))</formula1>
    </dataValidation>
    <dataValidation type="textLength" operator="lessThanOrEqual" allowBlank="1" showInputMessage="1" showErrorMessage="1" errorTitle=" " error="住所は24文字までしか入力できません" promptTitle="全角で入力してください" prompt=" " sqref="B86:K86 B28:K28 B30:K30 B32:K32" xr:uid="{45163A22-C5A1-49F8-9CD1-5980156AD6A9}">
      <formula1>24</formula1>
    </dataValidation>
    <dataValidation type="textLength" imeMode="halfAlpha" operator="equal" allowBlank="1" showInputMessage="1" showErrorMessage="1" errorTitle="　" error="半角数字10桁を入力してください" promptTitle="半角数字10桁を入力してください" prompt="_x000a_被扶養配偶者のみ入力_x000a__x000a_20歳未満の方と外国籍の方で基礎年金番号が付与されていない場合は入力不要です" sqref="B113:H113 B66:H66" xr:uid="{71D32892-E87D-4BF6-889F-783B73C647C4}">
      <formula1>10</formula1>
    </dataValidation>
    <dataValidation type="list" allowBlank="1" showInputMessage="1" showErrorMessage="1" promptTitle="性別を入力または選択してください" prompt=" " sqref="J117:L117 J70:L70 J18:L18" xr:uid="{4976C0A1-35FF-44C9-961D-C0A6F45B38F5}">
      <formula1>"男,女"</formula1>
    </dataValidation>
    <dataValidation type="list" allowBlank="1" showInputMessage="1" showErrorMessage="1" promptTitle="はい、いいえを入力または選択してください" prompt=" " sqref="B65:H65 B112:H112 B67:H67 B114:H114" xr:uid="{7EA7980A-BCC5-4C2F-A36A-A6BD28C1F9A9}">
      <formula1>"はい,いいえ"</formula1>
    </dataValidation>
    <dataValidation allowBlank="1" showInputMessage="1" showErrorMessage="1" promptTitle="出生後から学生の場合は以下のとおり入力してください" prompt="_x000a_出生後…乳児_x000a_1歳から小学校入学前…幼児_x000a_小学校入学後…小学1年　中学1年　高校1年_x000a_　　　　　　　　　　 大学1年　大学院1年" sqref="B78:J78 B125:J125" xr:uid="{78B593B9-9077-4A0D-8EFB-8282C93FFCB8}"/>
    <dataValidation type="textLength" operator="equal" allowBlank="1" showInputMessage="1" showErrorMessage="1" errorTitle=" " error="郵便番号の3桁を入力してください" sqref="B132:E132 B27:E27 B85:E85" xr:uid="{3D632696-60D8-4A5F-844F-D1FED5C05652}">
      <formula1>3</formula1>
    </dataValidation>
    <dataValidation type="textLength" operator="equal" allowBlank="1" showInputMessage="1" showErrorMessage="1" errorTitle=" " error="郵便番号の4桁を入力してください" sqref="G27:K27 G132:K132 G85:K85" xr:uid="{8AFE1A78-80A1-4120-A07D-54646CBF63DA}">
      <formula1>4</formula1>
    </dataValidation>
    <dataValidation imeMode="fullKatakana" allowBlank="1" showInputMessage="1" showErrorMessage="1" promptTitle="全角カタカナで入力してください" prompt=" " sqref="B29:K29 B46:I46 B117:I117 B70:I70 B18:I18 B73:I73 B134:K134 B120:I120 B87:K87" xr:uid="{F3DB039E-7380-4D87-95CD-F9F07A461BCF}"/>
    <dataValidation imeMode="hiragana" allowBlank="1" showInputMessage="1" showErrorMessage="1" promptTitle="ゆうちょの場合はゆうちょ銀行としてください" prompt=" " sqref="B40:G40" xr:uid="{B3B5F7FE-916B-4C2F-ADF1-FF5E084BF0C4}"/>
    <dataValidation allowBlank="1" showInputMessage="1" showErrorMessage="1" prompt="_x000a_ただし、単身赴任している組合員の配偶者または子と同居する父母、兄弟姉妹、祖父母、孫については送金の事実は省略可能。" sqref="D131:H131 D84:H84" xr:uid="{7538A1F7-7D0C-4BAC-8F78-CE69E7C7582A}"/>
    <dataValidation type="list" allowBlank="1" showInputMessage="1" showErrorMessage="1" promptTitle="受給状況をリストから選択してください" prompt=" " sqref="B93:H93 B140:H140" xr:uid="{88E821F0-5FBB-4560-8BBD-1B50B66BC370}">
      <formula1>"受給資格なし,受給予定,受給中,受給しない,受給待機中,受給終了,受給延長,未定"</formula1>
    </dataValidation>
    <dataValidation type="list" allowBlank="1" showInputMessage="1" showErrorMessage="1" promptTitle="職域（機関番号）をリストから選択してください" prompt="_x000a_340…国の職員_x000a_800…全農林中央本部の職員_x000a_901…農研機構(農研ｻｲﾀﾏ・生研セを除く)の職員_x000a_902…農研ｻｲﾀﾏ・生研セの職員_x000a_908…水研機構の職員_x000a_905…国際農林水産業研究センターの職員_x000a_907…家畜改良センターの職員_x000a_910…農林水産消費安全技術センターの職員" sqref="B169:H169" xr:uid="{0A27F46F-6E50-492E-B490-BC5DA143D7A3}">
      <formula1>$AV$3:$AV$11</formula1>
    </dataValidation>
    <dataValidation type="list" allowBlank="1" showInputMessage="1" showErrorMessage="1" promptTitle="職員職種をリストから選択してください" prompt=" " sqref="B175:H175" xr:uid="{0D2C3E36-037F-4760-A84F-770F466E6D6C}">
      <formula1>"一般,育休,介休,休職,再任用"</formula1>
    </dataValidation>
    <dataValidation type="list" allowBlank="1" showInputMessage="1" showErrorMessage="1" promptTitle="有無を入力または選択してください" prompt=" " sqref="B109:H109 B62:H62" xr:uid="{F85DA28F-402B-4C1B-96C3-FE08E9CA3A07}">
      <formula1>"有,無"</formula1>
    </dataValidation>
    <dataValidation imeMode="fullKatakana" allowBlank="1" showInputMessage="1" showErrorMessage="1" promptTitle="全角カタカナで入力してください" prompt="_x000a_数字、アルファベットはそのまま入力してください" sqref="B138:K138 B31:K31 B33:K33 B89:K89 B91:K91 B136:K136" xr:uid="{EB3243EA-F2D0-4204-9E98-459BB8F990A1}"/>
    <dataValidation type="list" allowBlank="1" showInputMessage="1" showErrorMessage="1" promptTitle="確認済と入力または選択してください" prompt=" " sqref="B178:H181 B207:H208" xr:uid="{36438C6C-BEB2-44DA-B3F1-130FA10A30C9}">
      <formula1>"確認済"</formula1>
    </dataValidation>
    <dataValidation type="list" allowBlank="1" showInputMessage="1" showErrorMessage="1" promptTitle="有無㊒を入力または選択してください" prompt="_x000a_㊒…所得税法上の扶養親族の認定を受けている（扶養手当を受けている者を除く）場合" sqref="B115:H115 B68:H68" xr:uid="{3087B711-0653-4831-BB8E-5EA8F23C7AAB}">
      <formula1>"有,無,㊒"</formula1>
    </dataValidation>
    <dataValidation type="list" allowBlank="1" showInputMessage="1" showErrorMessage="1" promptTitle="提出済" prompt=" " sqref="B199:H199" xr:uid="{9E13367D-1474-4CA3-A69A-408640C9375D}">
      <formula1>"提出済"</formula1>
    </dataValidation>
    <dataValidation type="list" allowBlank="1" showInputMessage="1" showErrorMessage="1" promptTitle="要作成（３号住変）" prompt=" " sqref="B203:H203" xr:uid="{5D5BE50F-0EB6-4544-93B7-7EDC248D0565}">
      <formula1>"要作成"</formula1>
    </dataValidation>
    <dataValidation type="list" allowBlank="1" showInputMessage="1" showErrorMessage="1" errorTitle="　" error="続柄をリストから選択してください" promptTitle="続柄をリストから選択してください" prompt="　" sqref="B77:J77 B124:J124" xr:uid="{C0D320A7-12D0-40A1-988F-09B274F521F7}">
      <formula1>$AR$3:$AR$23</formula1>
    </dataValidation>
    <dataValidation type="list" allowBlank="1" showInputMessage="1" showErrorMessage="1" promptTitle="組合員種別をリストから選択してください" prompt=" " sqref="B173:H173" xr:uid="{923B05FE-05CD-441B-8668-88D2149AB4A4}">
      <formula1>$AT$3:$AT$7</formula1>
    </dataValidation>
    <dataValidation type="textLength" imeMode="halfAlpha" operator="equal" allowBlank="1" showInputMessage="1" showErrorMessage="1" errorTitle=" " error="半角数字10桁を入力してください" promptTitle="半角数字10桁を入力してください" prompt="_x000a_以下の方は入力不要です_x000a_・20歳未満_x000a_・外国籍の方で基礎年金番号が_x000a_　付与されていない" sqref="B22:H22" xr:uid="{E8DE7B21-6818-4943-B95B-B4BF7DBC5ED2}">
      <formula1>10</formula1>
    </dataValidation>
    <dataValidation type="list" allowBlank="1" showInputMessage="1" showErrorMessage="1" errorTitle="　" error="取得理由をリストから選択してください" promptTitle="取得理由をリストから選択してください" prompt=" _x000a_新規採用_x000a_　初めて国家公務員共済組合に加入_x000a_(任期付き、期間業務、非常勤等含む)" sqref="B172:H172" xr:uid="{884E22DF-0400-44F1-AD59-6CBD6602B854}">
      <formula1>$AS$3:$AS$8</formula1>
    </dataValidation>
    <dataValidation type="list" allowBlank="1" showInputMessage="1" showErrorMessage="1" promptTitle="会計種別をリストから選択してください" prompt=" " sqref="B174:H174" xr:uid="{66432D9C-41E6-4A27-B830-86D61B59E2F9}">
      <formula1>IF(OR($B$173="長期組合員",$B$173="船員組合員"),$AU$3:$AU$23,IF(OR($B$173="短期組合員",$B$173="船員組合員(短期)"),$AU$25:$AU$45,IF($B$173="短期組合員(国会議員)",$AU$3,"")))</formula1>
    </dataValidation>
    <dataValidation type="textLength" operator="lessThanOrEqual" allowBlank="1" showInputMessage="1" showErrorMessage="1" promptTitle="全角で入力してください" prompt=" " sqref="B88:K88 B90:K90 B133:K133 B135:K135" xr:uid="{7047BFBC-E087-4A5F-BCB8-DC25B7922D30}">
      <formula1>24</formula1>
    </dataValidation>
    <dataValidation type="list" allowBlank="1" showInputMessage="1" showErrorMessage="1" promptTitle="職員職種をリストから選択してください" prompt=" " sqref="B176:H176" xr:uid="{9C2763E2-E79A-4BBA-B1F3-552AD3FA3B7A}">
      <formula1>$AW$3:$AW$10</formula1>
    </dataValidation>
    <dataValidation type="list" allowBlank="1" showInputMessage="1" showErrorMessage="1" promptTitle="認定または取消の理由を選択してください" prompt="_x000a_認定：婚姻　出生　離職　雇用保険受給終了_x000a_　　　　　収入減少　主たる扶養者の変更_x000a_　　　　　新規採用　転入　養子縁組　その他_x000a__x000a_取消：就職　収入増加　雇用保険受給開始_x000a_　　　　　主たる扶養者の変更　死亡　離婚_x000a_　　　　　離縁　他制度加入等申出_x000a_　　　　　後期高齢医療　後期高齢障害　その他" sqref="B63:H63" xr:uid="{EAC19334-F656-49F6-BE55-6D364AD4C888}">
      <formula1>IF($B$60="認定",$AZ$3:$AZ$12,IF($B$60="取消",$BA$3:$BA$13,""))</formula1>
    </dataValidation>
    <dataValidation type="list" allowBlank="1" showInputMessage="1" showErrorMessage="1" promptTitle="認定または取消の理由を選択してください" prompt="_x000a_認定：婚姻　出生　離職　雇用保険受給終了_x000a_　　　　　収入減少　主たる扶養者の変更_x000a_　　　　　新規採用　転入　養子縁組　その他_x000a__x000a_取消：就職　収入増加　雇用保険受給開始_x000a_　　　　　主たる扶養者の変更　死亡　離婚_x000a_　　　　　離縁　他制度加入等申出_x000a_　　　　　後期高齢医療　後期高齢障害　その他" sqref="B110:H110" xr:uid="{876A148B-44E4-43DC-B316-48AFFFFE58B3}">
      <formula1>IF($B$107="認定",$AZ$3:$AZ$12,IF($B$107="取消",$BA$3:$BA$13,""))</formula1>
    </dataValidation>
    <dataValidation type="list" allowBlank="1" showInputMessage="1" showErrorMessage="1" promptTitle="要作成（長期取得）" prompt=" " sqref="B200:H200" xr:uid="{867BFEBD-CFE3-4EED-83BC-9C7D49404306}">
      <formula1>"要作成"</formula1>
    </dataValidation>
    <dataValidation type="list" allowBlank="1" showInputMessage="1" showErrorMessage="1" promptTitle="要作成（長期変更）" prompt=" " sqref="B201:H201" xr:uid="{8140FAA0-9EBA-43DC-8064-CB0D4E9B044A}">
      <formula1>"要作成"</formula1>
    </dataValidation>
    <dataValidation type="list" allowBlank="1" showInputMessage="1" showErrorMessage="1" promptTitle="要作成（３号関係）" prompt=" " sqref="B202:H202" xr:uid="{00B8B1A8-3E10-46AF-A272-99987E0D7CEA}">
      <formula1>"要作成"</formula1>
    </dataValidation>
  </dataValidations>
  <pageMargins left="0.70866141732283472" right="0.70866141732283472" top="0.74803149606299213" bottom="0.35433070866141736" header="0.31496062992125984" footer="0.31496062992125984"/>
  <pageSetup paperSize="9" fitToHeight="0" orientation="landscape" r:id="rId1"/>
  <rowBreaks count="8" manualBreakCount="8">
    <brk id="25" max="12" man="1"/>
    <brk id="50" max="12" man="1"/>
    <brk id="78" max="12" man="1"/>
    <brk id="105" max="12" man="1"/>
    <brk id="125" max="12" man="1"/>
    <brk id="142" max="12" man="1"/>
    <brk id="165" max="75" man="1"/>
    <brk id="194"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1065" r:id="rId4" name="Check Box 41">
              <controlPr defaultSize="0" autoFill="0" autoLine="0" autoPict="0">
                <anchor moveWithCells="1">
                  <from>
                    <xdr:col>2</xdr:col>
                    <xdr:colOff>28575</xdr:colOff>
                    <xdr:row>4</xdr:row>
                    <xdr:rowOff>0</xdr:rowOff>
                  </from>
                  <to>
                    <xdr:col>3</xdr:col>
                    <xdr:colOff>19050</xdr:colOff>
                    <xdr:row>5</xdr:row>
                    <xdr:rowOff>19050</xdr:rowOff>
                  </to>
                </anchor>
              </controlPr>
            </control>
          </mc:Choice>
        </mc:AlternateContent>
        <mc:AlternateContent xmlns:mc="http://schemas.openxmlformats.org/markup-compatibility/2006">
          <mc:Choice Requires="x14">
            <control shapeId="1066" r:id="rId5" name="Check Box 42">
              <controlPr defaultSize="0" autoFill="0" autoLine="0" autoPict="0">
                <anchor moveWithCells="1">
                  <from>
                    <xdr:col>2</xdr:col>
                    <xdr:colOff>28575</xdr:colOff>
                    <xdr:row>5</xdr:row>
                    <xdr:rowOff>438150</xdr:rowOff>
                  </from>
                  <to>
                    <xdr:col>3</xdr:col>
                    <xdr:colOff>19050</xdr:colOff>
                    <xdr:row>7</xdr:row>
                    <xdr:rowOff>0</xdr:rowOff>
                  </to>
                </anchor>
              </controlPr>
            </control>
          </mc:Choice>
        </mc:AlternateContent>
        <mc:AlternateContent xmlns:mc="http://schemas.openxmlformats.org/markup-compatibility/2006">
          <mc:Choice Requires="x14">
            <control shapeId="1068" r:id="rId6" name="Check Box 44">
              <controlPr defaultSize="0" autoFill="0" autoLine="0" autoPict="0">
                <anchor moveWithCells="1">
                  <from>
                    <xdr:col>2</xdr:col>
                    <xdr:colOff>28575</xdr:colOff>
                    <xdr:row>5</xdr:row>
                    <xdr:rowOff>95250</xdr:rowOff>
                  </from>
                  <to>
                    <xdr:col>3</xdr:col>
                    <xdr:colOff>19050</xdr:colOff>
                    <xdr:row>5</xdr:row>
                    <xdr:rowOff>361950</xdr:rowOff>
                  </to>
                </anchor>
              </controlPr>
            </control>
          </mc:Choice>
        </mc:AlternateContent>
        <mc:AlternateContent xmlns:mc="http://schemas.openxmlformats.org/markup-compatibility/2006">
          <mc:Choice Requires="x14">
            <control shapeId="1070" r:id="rId7" name="Check Box 46">
              <controlPr defaultSize="0" autoFill="0" autoLine="0" autoPict="0">
                <anchor moveWithCells="1">
                  <from>
                    <xdr:col>2</xdr:col>
                    <xdr:colOff>28575</xdr:colOff>
                    <xdr:row>6</xdr:row>
                    <xdr:rowOff>219075</xdr:rowOff>
                  </from>
                  <to>
                    <xdr:col>3</xdr:col>
                    <xdr:colOff>19050</xdr:colOff>
                    <xdr:row>8</xdr:row>
                    <xdr:rowOff>19050</xdr:rowOff>
                  </to>
                </anchor>
              </controlPr>
            </control>
          </mc:Choice>
        </mc:AlternateContent>
        <mc:AlternateContent xmlns:mc="http://schemas.openxmlformats.org/markup-compatibility/2006">
          <mc:Choice Requires="x14">
            <control shapeId="1071" r:id="rId8" name="Check Box 47">
              <controlPr defaultSize="0" autoFill="0" autoLine="0" autoPict="0">
                <anchor moveWithCells="1">
                  <from>
                    <xdr:col>2</xdr:col>
                    <xdr:colOff>28575</xdr:colOff>
                    <xdr:row>7</xdr:row>
                    <xdr:rowOff>219075</xdr:rowOff>
                  </from>
                  <to>
                    <xdr:col>3</xdr:col>
                    <xdr:colOff>19050</xdr:colOff>
                    <xdr:row>9</xdr:row>
                    <xdr:rowOff>19050</xdr:rowOff>
                  </to>
                </anchor>
              </controlPr>
            </control>
          </mc:Choice>
        </mc:AlternateContent>
        <mc:AlternateContent xmlns:mc="http://schemas.openxmlformats.org/markup-compatibility/2006">
          <mc:Choice Requires="x14">
            <control shapeId="1072" r:id="rId9" name="Check Box 48">
              <controlPr defaultSize="0" autoFill="0" autoLine="0" autoPict="0">
                <anchor moveWithCells="1">
                  <from>
                    <xdr:col>2</xdr:col>
                    <xdr:colOff>28575</xdr:colOff>
                    <xdr:row>8</xdr:row>
                    <xdr:rowOff>219075</xdr:rowOff>
                  </from>
                  <to>
                    <xdr:col>3</xdr:col>
                    <xdr:colOff>19050</xdr:colOff>
                    <xdr:row>10</xdr:row>
                    <xdr:rowOff>19050</xdr:rowOff>
                  </to>
                </anchor>
              </controlPr>
            </control>
          </mc:Choice>
        </mc:AlternateContent>
        <mc:AlternateContent xmlns:mc="http://schemas.openxmlformats.org/markup-compatibility/2006">
          <mc:Choice Requires="x14">
            <control shapeId="1073" r:id="rId10" name="Check Box 49">
              <controlPr defaultSize="0" autoFill="0" autoLine="0" autoPict="0">
                <anchor moveWithCells="1">
                  <from>
                    <xdr:col>2</xdr:col>
                    <xdr:colOff>28575</xdr:colOff>
                    <xdr:row>9</xdr:row>
                    <xdr:rowOff>219075</xdr:rowOff>
                  </from>
                  <to>
                    <xdr:col>3</xdr:col>
                    <xdr:colOff>19050</xdr:colOff>
                    <xdr:row>11</xdr:row>
                    <xdr:rowOff>19050</xdr:rowOff>
                  </to>
                </anchor>
              </controlPr>
            </control>
          </mc:Choice>
        </mc:AlternateContent>
        <mc:AlternateContent xmlns:mc="http://schemas.openxmlformats.org/markup-compatibility/2006">
          <mc:Choice Requires="x14">
            <control shapeId="1074" r:id="rId11" name="Check Box 50">
              <controlPr defaultSize="0" autoFill="0" autoLine="0" autoPict="0">
                <anchor moveWithCells="1">
                  <from>
                    <xdr:col>2</xdr:col>
                    <xdr:colOff>28575</xdr:colOff>
                    <xdr:row>10</xdr:row>
                    <xdr:rowOff>219075</xdr:rowOff>
                  </from>
                  <to>
                    <xdr:col>3</xdr:col>
                    <xdr:colOff>19050</xdr:colOff>
                    <xdr:row>12</xdr:row>
                    <xdr:rowOff>19050</xdr:rowOff>
                  </to>
                </anchor>
              </controlPr>
            </control>
          </mc:Choice>
        </mc:AlternateContent>
        <mc:AlternateContent xmlns:mc="http://schemas.openxmlformats.org/markup-compatibility/2006">
          <mc:Choice Requires="x14">
            <control shapeId="1075" r:id="rId12" name="Check Box 51">
              <controlPr defaultSize="0" autoFill="0" autoLine="0" autoPict="0">
                <anchor moveWithCells="1">
                  <from>
                    <xdr:col>2</xdr:col>
                    <xdr:colOff>28575</xdr:colOff>
                    <xdr:row>11</xdr:row>
                    <xdr:rowOff>219075</xdr:rowOff>
                  </from>
                  <to>
                    <xdr:col>3</xdr:col>
                    <xdr:colOff>19050</xdr:colOff>
                    <xdr:row>13</xdr:row>
                    <xdr:rowOff>19050</xdr:rowOff>
                  </to>
                </anchor>
              </controlPr>
            </control>
          </mc:Choice>
        </mc:AlternateContent>
        <mc:AlternateContent xmlns:mc="http://schemas.openxmlformats.org/markup-compatibility/2006">
          <mc:Choice Requires="x14">
            <control shapeId="1076" r:id="rId13" name="Check Box 52">
              <controlPr defaultSize="0" autoFill="0" autoLine="0" autoPict="0">
                <anchor moveWithCells="1">
                  <from>
                    <xdr:col>2</xdr:col>
                    <xdr:colOff>28575</xdr:colOff>
                    <xdr:row>12</xdr:row>
                    <xdr:rowOff>219075</xdr:rowOff>
                  </from>
                  <to>
                    <xdr:col>3</xdr:col>
                    <xdr:colOff>19050</xdr:colOff>
                    <xdr:row>14</xdr:row>
                    <xdr:rowOff>19050</xdr:rowOff>
                  </to>
                </anchor>
              </controlPr>
            </control>
          </mc:Choice>
        </mc:AlternateContent>
        <mc:AlternateContent xmlns:mc="http://schemas.openxmlformats.org/markup-compatibility/2006">
          <mc:Choice Requires="x14">
            <control shapeId="1077" r:id="rId14" name="Check Box 53">
              <controlPr defaultSize="0" autoFill="0" autoLine="0" autoPict="0">
                <anchor moveWithCells="1">
                  <from>
                    <xdr:col>2</xdr:col>
                    <xdr:colOff>28575</xdr:colOff>
                    <xdr:row>13</xdr:row>
                    <xdr:rowOff>219075</xdr:rowOff>
                  </from>
                  <to>
                    <xdr:col>3</xdr:col>
                    <xdr:colOff>19050</xdr:colOff>
                    <xdr:row>15</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817" yWindow="488" count="1">
        <x14:dataValidation type="list" allowBlank="1" showInputMessage="1" showErrorMessage="1" promptTitle="所属所名をリストから選択してください" prompt=" " xr:uid="{0F89A63B-7819-468F-A47C-0C4B7A4DC872}">
          <x14:formula1>
            <xm:f>所属所コード!$A$2:$A$253</xm:f>
          </x14:formula1>
          <xm:sqref>B170:H170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60E5C-B1D8-414B-BBDA-A40055902A75}">
  <sheetPr codeName="Sheet2"/>
  <dimension ref="A1:AE129"/>
  <sheetViews>
    <sheetView view="pageBreakPreview" zoomScaleNormal="100" zoomScaleSheetLayoutView="100" workbookViewId="0">
      <selection activeCell="B3" sqref="B3"/>
    </sheetView>
  </sheetViews>
  <sheetFormatPr defaultRowHeight="18.75"/>
  <cols>
    <col min="1" max="1" width="61.625" bestFit="1" customWidth="1"/>
    <col min="2" max="2" width="24.125" style="1" bestFit="1" customWidth="1"/>
    <col min="3" max="3" width="15.25" customWidth="1"/>
    <col min="4" max="4" width="9" bestFit="1" customWidth="1"/>
    <col min="5" max="5" width="11.625" bestFit="1" customWidth="1"/>
    <col min="6" max="6" width="36.75" bestFit="1" customWidth="1"/>
    <col min="7" max="7" width="15.125" bestFit="1" customWidth="1"/>
    <col min="8" max="8" width="21" bestFit="1" customWidth="1"/>
    <col min="9" max="9" width="21.375" bestFit="1" customWidth="1"/>
    <col min="10" max="10" width="46.5" customWidth="1"/>
    <col min="11" max="11" width="13.875" customWidth="1"/>
    <col min="12" max="12" width="23" bestFit="1" customWidth="1"/>
    <col min="13" max="13" width="4.5" bestFit="1" customWidth="1"/>
    <col min="14" max="14" width="21.375" bestFit="1" customWidth="1"/>
    <col min="15" max="15" width="25.25" bestFit="1" customWidth="1"/>
    <col min="16" max="16" width="5.25" customWidth="1"/>
    <col min="17" max="17" width="2.5" bestFit="1" customWidth="1"/>
    <col min="18" max="18" width="7.125" bestFit="1" customWidth="1"/>
    <col min="19" max="19" width="2.5" bestFit="1" customWidth="1"/>
    <col min="20" max="20" width="3.375" bestFit="1" customWidth="1"/>
    <col min="21" max="21" width="2.5" bestFit="1" customWidth="1"/>
    <col min="22" max="22" width="21.375" bestFit="1" customWidth="1"/>
    <col min="23" max="23" width="2.5" bestFit="1" customWidth="1"/>
    <col min="24" max="24" width="3.375" customWidth="1"/>
    <col min="25" max="25" width="2.5" bestFit="1" customWidth="1"/>
    <col min="27" max="27" width="2.5" bestFit="1" customWidth="1"/>
    <col min="28" max="28" width="7.125" bestFit="1" customWidth="1"/>
    <col min="29" max="29" width="2.5" bestFit="1" customWidth="1"/>
    <col min="30" max="30" width="7.125" bestFit="1" customWidth="1"/>
    <col min="31" max="31" width="2.5" bestFit="1" customWidth="1"/>
  </cols>
  <sheetData>
    <row r="1" spans="1:31">
      <c r="A1" t="s">
        <v>445</v>
      </c>
      <c r="B1" s="140"/>
    </row>
    <row r="2" spans="1:31">
      <c r="B2" s="2" t="s">
        <v>446</v>
      </c>
    </row>
    <row r="3" spans="1:31">
      <c r="A3" s="3" t="s">
        <v>447</v>
      </c>
      <c r="B3" s="4" t="str">
        <f>IF(組合員入力フォーム!L2="","",VLOOKUP(組合員入力フォーム!F2,組合員入力フォーム!AP3:AQ5,2,0)&amp;組合員入力フォーム!H2&amp;組合員入力フォーム!J2&amp;組合員入力フォーム!L2)</f>
        <v/>
      </c>
      <c r="D3" t="s">
        <v>448</v>
      </c>
      <c r="E3" t="s">
        <v>449</v>
      </c>
      <c r="F3" t="s">
        <v>61</v>
      </c>
      <c r="G3" t="s">
        <v>89</v>
      </c>
      <c r="H3" t="s">
        <v>62</v>
      </c>
      <c r="I3" t="s">
        <v>450</v>
      </c>
      <c r="J3" t="s">
        <v>451</v>
      </c>
      <c r="K3" t="s">
        <v>452</v>
      </c>
      <c r="L3" t="s">
        <v>453</v>
      </c>
      <c r="M3">
        <v>340</v>
      </c>
      <c r="N3" t="s">
        <v>454</v>
      </c>
      <c r="O3" t="str">
        <f>M3&amp;" "&amp;N3</f>
        <v>340 農林水産省</v>
      </c>
      <c r="P3" t="s">
        <v>64</v>
      </c>
      <c r="Q3">
        <v>1</v>
      </c>
      <c r="R3" t="s">
        <v>455</v>
      </c>
      <c r="S3">
        <v>1</v>
      </c>
      <c r="T3" t="s">
        <v>456</v>
      </c>
      <c r="U3">
        <v>1</v>
      </c>
      <c r="V3" t="s">
        <v>65</v>
      </c>
      <c r="W3">
        <v>1</v>
      </c>
      <c r="X3" t="s">
        <v>457</v>
      </c>
      <c r="Y3">
        <v>1</v>
      </c>
      <c r="Z3" t="s">
        <v>458</v>
      </c>
      <c r="AA3">
        <v>1</v>
      </c>
      <c r="AB3" t="s">
        <v>459</v>
      </c>
      <c r="AC3">
        <v>1</v>
      </c>
      <c r="AD3" t="s">
        <v>460</v>
      </c>
      <c r="AE3">
        <v>1</v>
      </c>
    </row>
    <row r="4" spans="1:31">
      <c r="A4" s="3" t="s">
        <v>461</v>
      </c>
      <c r="B4" s="6" t="str">
        <f>IF(組合員入力フォーム!B4="","",VLOOKUP(組合員入力フォーム!B4,様式!Z3:AA4,2,0))</f>
        <v/>
      </c>
      <c r="D4" t="s">
        <v>462</v>
      </c>
      <c r="E4" t="s">
        <v>463</v>
      </c>
      <c r="F4" t="s">
        <v>77</v>
      </c>
      <c r="G4" t="s">
        <v>105</v>
      </c>
      <c r="H4" t="s">
        <v>78</v>
      </c>
      <c r="I4" t="s">
        <v>464</v>
      </c>
      <c r="J4" t="s">
        <v>465</v>
      </c>
      <c r="K4" t="s">
        <v>466</v>
      </c>
      <c r="L4" t="s">
        <v>467</v>
      </c>
      <c r="M4">
        <v>800</v>
      </c>
      <c r="N4" t="s">
        <v>468</v>
      </c>
      <c r="O4" t="str">
        <f t="shared" ref="O4:O11" si="0">M4&amp;" "&amp;N4</f>
        <v>800 職員団体組合員</v>
      </c>
      <c r="P4" t="s">
        <v>80</v>
      </c>
      <c r="Q4">
        <v>2</v>
      </c>
      <c r="R4" t="s">
        <v>469</v>
      </c>
      <c r="S4">
        <v>2</v>
      </c>
      <c r="T4" t="s">
        <v>470</v>
      </c>
      <c r="U4">
        <v>2</v>
      </c>
      <c r="V4" t="s">
        <v>81</v>
      </c>
      <c r="W4">
        <v>2</v>
      </c>
      <c r="X4" t="s">
        <v>471</v>
      </c>
      <c r="Y4">
        <v>2</v>
      </c>
      <c r="Z4" t="s">
        <v>472</v>
      </c>
      <c r="AA4">
        <v>2</v>
      </c>
    </row>
    <row r="5" spans="1:31">
      <c r="A5" s="7"/>
      <c r="B5" s="6"/>
      <c r="D5" t="s">
        <v>473</v>
      </c>
      <c r="E5" t="s">
        <v>474</v>
      </c>
      <c r="F5" t="s">
        <v>94</v>
      </c>
      <c r="G5" t="s">
        <v>475</v>
      </c>
      <c r="H5" t="s">
        <v>95</v>
      </c>
      <c r="I5" t="s">
        <v>476</v>
      </c>
      <c r="J5" t="s">
        <v>477</v>
      </c>
      <c r="K5" t="s">
        <v>478</v>
      </c>
      <c r="L5" t="s">
        <v>479</v>
      </c>
      <c r="M5">
        <v>801</v>
      </c>
      <c r="N5" t="s">
        <v>480</v>
      </c>
      <c r="O5" t="str">
        <f t="shared" si="0"/>
        <v>801 共済組合組合員</v>
      </c>
      <c r="P5" t="s">
        <v>97</v>
      </c>
      <c r="Q5">
        <v>3</v>
      </c>
      <c r="V5" t="s">
        <v>98</v>
      </c>
      <c r="W5">
        <v>3</v>
      </c>
      <c r="X5" t="s">
        <v>481</v>
      </c>
      <c r="Y5">
        <v>3</v>
      </c>
    </row>
    <row r="6" spans="1:31">
      <c r="A6" s="3" t="s">
        <v>184</v>
      </c>
      <c r="B6" s="6" t="str">
        <f>IF(組合員入力フォーム!B19="","",(C6))</f>
        <v/>
      </c>
      <c r="C6" t="str">
        <f>IF(組合員入力フォーム!B19="",組合員入力フォーム!B19&amp;"　"&amp;組合員入力フォーム!F19,組合員入力フォーム!B19&amp;"　"&amp;組合員入力フォーム!F19)</f>
        <v>　</v>
      </c>
      <c r="D6" t="s">
        <v>482</v>
      </c>
      <c r="E6" t="s">
        <v>483</v>
      </c>
      <c r="F6" t="s">
        <v>108</v>
      </c>
      <c r="G6" t="s">
        <v>123</v>
      </c>
      <c r="H6" t="s">
        <v>109</v>
      </c>
      <c r="I6" t="s">
        <v>484</v>
      </c>
      <c r="J6" t="s">
        <v>485</v>
      </c>
      <c r="K6" t="s">
        <v>486</v>
      </c>
      <c r="L6" t="s">
        <v>487</v>
      </c>
      <c r="M6">
        <v>901</v>
      </c>
      <c r="N6" t="s">
        <v>488</v>
      </c>
      <c r="O6" t="str">
        <f t="shared" si="0"/>
        <v>901 （国）農研機構</v>
      </c>
    </row>
    <row r="7" spans="1:31">
      <c r="A7" s="3" t="s">
        <v>179</v>
      </c>
      <c r="B7" s="6" t="str">
        <f>IF(組合員入力フォーム!B18="","",ASC(C7))</f>
        <v/>
      </c>
      <c r="C7" t="str">
        <f>IF(組合員入力フォーム!B18="",組合員入力フォーム!B18&amp;" "&amp;組合員入力フォーム!F18,組合員入力フォーム!B18&amp;" "&amp;組合員入力フォーム!F18)</f>
        <v xml:space="preserve"> </v>
      </c>
      <c r="D7" t="s">
        <v>489</v>
      </c>
      <c r="E7" t="s">
        <v>490</v>
      </c>
      <c r="F7" t="s">
        <v>119</v>
      </c>
      <c r="G7" t="s">
        <v>131</v>
      </c>
      <c r="H7" t="s">
        <v>120</v>
      </c>
      <c r="I7" t="s">
        <v>491</v>
      </c>
      <c r="J7" t="s">
        <v>492</v>
      </c>
      <c r="K7" t="s">
        <v>493</v>
      </c>
      <c r="L7" t="s">
        <v>494</v>
      </c>
      <c r="M7">
        <v>902</v>
      </c>
      <c r="N7" t="s">
        <v>495</v>
      </c>
      <c r="O7" t="str">
        <f t="shared" si="0"/>
        <v>902 （国）農研ｻｲﾀﾏ・生研</v>
      </c>
    </row>
    <row r="8" spans="1:31">
      <c r="A8" s="3" t="s">
        <v>496</v>
      </c>
      <c r="B8" s="4" t="str">
        <f>IF(組合員入力フォーム!G48="","",VLOOKUP(組合員入力フォーム!B48,組合員入力フォーム!AP3:AQ5,2,0)&amp;組合員入力フォーム!C48&amp;組合員入力フォーム!E48&amp;組合員入力フォーム!G48)</f>
        <v/>
      </c>
      <c r="D8" t="s">
        <v>497</v>
      </c>
      <c r="E8" t="s">
        <v>498</v>
      </c>
      <c r="F8" t="s">
        <v>127</v>
      </c>
      <c r="G8" t="s">
        <v>499</v>
      </c>
      <c r="J8" t="s">
        <v>500</v>
      </c>
      <c r="K8" t="s">
        <v>501</v>
      </c>
      <c r="L8" t="s">
        <v>502</v>
      </c>
      <c r="M8">
        <v>905</v>
      </c>
      <c r="N8" t="s">
        <v>503</v>
      </c>
      <c r="O8" t="str">
        <f t="shared" si="0"/>
        <v>905 （国）国際農林水産業</v>
      </c>
    </row>
    <row r="9" spans="1:31">
      <c r="A9" s="3" t="s">
        <v>259</v>
      </c>
      <c r="B9" s="6" t="str">
        <f>IF(組合員入力フォーム!B47="","",(C9))</f>
        <v/>
      </c>
      <c r="C9" t="str">
        <f>IF(組合員入力フォーム!B47="",組合員入力フォーム!B47&amp;"　"&amp;組合員入力フォーム!F47,組合員入力フォーム!B47&amp;"　"&amp;組合員入力フォーム!F47)</f>
        <v>　</v>
      </c>
      <c r="D9" t="s">
        <v>504</v>
      </c>
      <c r="E9" t="s">
        <v>505</v>
      </c>
      <c r="J9" t="s">
        <v>506</v>
      </c>
      <c r="K9" t="s">
        <v>507</v>
      </c>
      <c r="L9" t="s">
        <v>508</v>
      </c>
      <c r="M9">
        <v>907</v>
      </c>
      <c r="N9" t="s">
        <v>509</v>
      </c>
      <c r="O9" t="str">
        <f t="shared" si="0"/>
        <v>907 （独）家畜改良ｾﾝﾀｰ</v>
      </c>
    </row>
    <row r="10" spans="1:31">
      <c r="A10" s="3" t="s">
        <v>256</v>
      </c>
      <c r="B10" s="6" t="str">
        <f>IF(組合員入力フォーム!B46="","",ASC(C10))</f>
        <v/>
      </c>
      <c r="C10" t="str">
        <f>IF(組合員入力フォーム!B46="",組合員入力フォーム!B46&amp;" "&amp;組合員入力フォーム!F46,組合員入力フォーム!B46&amp;" "&amp;組合員入力フォーム!F46)</f>
        <v xml:space="preserve"> </v>
      </c>
      <c r="D10" t="s">
        <v>510</v>
      </c>
      <c r="E10" t="s">
        <v>511</v>
      </c>
      <c r="J10" t="s">
        <v>512</v>
      </c>
      <c r="K10" t="s">
        <v>513</v>
      </c>
      <c r="L10" t="s">
        <v>514</v>
      </c>
      <c r="M10">
        <v>908</v>
      </c>
      <c r="N10" t="s">
        <v>515</v>
      </c>
      <c r="O10" t="str">
        <f t="shared" si="0"/>
        <v>908 （国）水研機構</v>
      </c>
    </row>
    <row r="11" spans="1:31">
      <c r="A11" s="3" t="s">
        <v>516</v>
      </c>
      <c r="B11" s="4" t="str">
        <f>IF(組合員入力フォーム!G20="","",VLOOKUP(組合員入力フォーム!B20,組合員入力フォーム!AP3:AQ5,2,0)&amp;組合員入力フォーム!C20&amp;組合員入力フォーム!E20&amp;組合員入力フォーム!G20)</f>
        <v/>
      </c>
      <c r="D11" t="s">
        <v>517</v>
      </c>
      <c r="E11" t="s">
        <v>518</v>
      </c>
      <c r="J11" t="s">
        <v>519</v>
      </c>
      <c r="K11" t="s">
        <v>520</v>
      </c>
      <c r="L11" t="s">
        <v>521</v>
      </c>
      <c r="M11">
        <v>910</v>
      </c>
      <c r="N11" t="s">
        <v>522</v>
      </c>
      <c r="O11" t="str">
        <f t="shared" si="0"/>
        <v>910 （独）消費安全技術</v>
      </c>
    </row>
    <row r="12" spans="1:31">
      <c r="A12" s="3" t="s">
        <v>523</v>
      </c>
      <c r="B12" s="6" t="str">
        <f>IFERROR(VLOOKUP(組合員入力フォーム!J18,T3:U4,2,0),"")</f>
        <v/>
      </c>
      <c r="D12" t="s">
        <v>524</v>
      </c>
      <c r="E12" t="s">
        <v>525</v>
      </c>
      <c r="J12" t="s">
        <v>526</v>
      </c>
      <c r="K12" t="s">
        <v>527</v>
      </c>
      <c r="L12" t="s">
        <v>528</v>
      </c>
    </row>
    <row r="13" spans="1:31">
      <c r="A13" s="3" t="s">
        <v>529</v>
      </c>
      <c r="B13" s="17" t="str">
        <f>ASC(組合員入力フォーム!D21)</f>
        <v/>
      </c>
      <c r="D13" t="s">
        <v>530</v>
      </c>
      <c r="E13" t="s">
        <v>531</v>
      </c>
      <c r="J13" t="s">
        <v>532</v>
      </c>
      <c r="K13" t="s">
        <v>533</v>
      </c>
      <c r="L13" t="s">
        <v>534</v>
      </c>
    </row>
    <row r="14" spans="1:31">
      <c r="A14" s="3" t="s">
        <v>535</v>
      </c>
      <c r="B14" s="17" t="str">
        <f>IF(C14="S","",C14)</f>
        <v/>
      </c>
      <c r="C14" t="str">
        <f>ASC(IF(組合員入力フォーム!B177="","S"&amp;LEFT(組合員入力フォーム!D21,8),組合員入力フォーム!B177))</f>
        <v>S</v>
      </c>
      <c r="D14" t="s">
        <v>536</v>
      </c>
      <c r="E14" t="s">
        <v>537</v>
      </c>
      <c r="J14" t="s">
        <v>538</v>
      </c>
      <c r="K14" t="s">
        <v>539</v>
      </c>
    </row>
    <row r="15" spans="1:31">
      <c r="A15" s="3" t="s">
        <v>540</v>
      </c>
      <c r="B15" s="17" t="str">
        <f>ASC(組合員入力フォーム!B22)</f>
        <v/>
      </c>
      <c r="D15" t="s">
        <v>541</v>
      </c>
      <c r="E15" t="s">
        <v>542</v>
      </c>
      <c r="J15" t="s">
        <v>543</v>
      </c>
      <c r="K15" t="s">
        <v>544</v>
      </c>
    </row>
    <row r="16" spans="1:31">
      <c r="A16" s="3" t="s">
        <v>545</v>
      </c>
      <c r="B16" s="6" t="str">
        <f>IFERROR(VLOOKUP(組合員入力フォーム!B172,F3:G8,2,0),"")</f>
        <v/>
      </c>
      <c r="D16" t="s">
        <v>546</v>
      </c>
      <c r="E16" t="s">
        <v>547</v>
      </c>
      <c r="J16" t="s">
        <v>548</v>
      </c>
      <c r="K16" t="s">
        <v>549</v>
      </c>
    </row>
    <row r="17" spans="1:12">
      <c r="A17" s="3" t="s">
        <v>550</v>
      </c>
      <c r="B17" s="4" t="str">
        <f>IF(組合員入力フォーム!G23="","",VLOOKUP(組合員入力フォーム!B23,組合員入力フォーム!AP3:AQ5,2,0)&amp;組合員入力フォーム!C23&amp;組合員入力フォーム!E23&amp;組合員入力フォーム!G23)</f>
        <v/>
      </c>
      <c r="D17" t="s">
        <v>551</v>
      </c>
      <c r="E17" t="s">
        <v>552</v>
      </c>
      <c r="J17" t="s">
        <v>553</v>
      </c>
      <c r="K17" t="s">
        <v>554</v>
      </c>
    </row>
    <row r="18" spans="1:12">
      <c r="A18" s="3" t="s">
        <v>555</v>
      </c>
      <c r="B18" s="4" t="str">
        <f>IF(組合員入力フォーム!G23="","",VLOOKUP(組合員入力フォーム!B23,組合員入力フォーム!AP3:AQ5,2,0)&amp;組合員入力フォーム!C23&amp;組合員入力フォーム!E23&amp;組合員入力フォーム!G23)</f>
        <v/>
      </c>
      <c r="D18" t="s">
        <v>556</v>
      </c>
      <c r="E18" t="s">
        <v>557</v>
      </c>
      <c r="J18" t="s">
        <v>558</v>
      </c>
      <c r="K18" t="s">
        <v>559</v>
      </c>
    </row>
    <row r="19" spans="1:12">
      <c r="A19" s="3" t="s">
        <v>560</v>
      </c>
      <c r="B19" s="4" t="str">
        <f>IF(組合員入力フォーム!G24="","",VLOOKUP(組合員入力フォーム!B24,組合員入力フォーム!AP3:AQ5,2,0)&amp;組合員入力フォーム!C24&amp;組合員入力フォーム!E24&amp;組合員入力フォーム!G24)</f>
        <v/>
      </c>
      <c r="D19" t="s">
        <v>561</v>
      </c>
      <c r="E19" t="s">
        <v>562</v>
      </c>
      <c r="J19" t="s">
        <v>563</v>
      </c>
      <c r="K19" t="s">
        <v>564</v>
      </c>
    </row>
    <row r="20" spans="1:12">
      <c r="A20" s="3" t="s">
        <v>565</v>
      </c>
      <c r="B20" s="49" t="str">
        <f>IFERROR(VLOOKUP(組合員入力フォーム!B170,所属所コード!A2:C253,2,0),"")</f>
        <v/>
      </c>
      <c r="D20" t="s">
        <v>566</v>
      </c>
      <c r="E20" t="s">
        <v>567</v>
      </c>
      <c r="J20" t="s">
        <v>568</v>
      </c>
      <c r="K20" t="s">
        <v>569</v>
      </c>
    </row>
    <row r="21" spans="1:12">
      <c r="A21" s="3" t="s">
        <v>570</v>
      </c>
      <c r="B21" s="17" t="str">
        <f>IF(組合員入力フォーム!B27="　","",ASC(組合員入力フォーム!B27&amp;組合員入力フォーム!G27))</f>
        <v/>
      </c>
      <c r="C21" s="88"/>
      <c r="D21" t="s">
        <v>571</v>
      </c>
      <c r="E21" t="s">
        <v>572</v>
      </c>
      <c r="J21" t="s">
        <v>573</v>
      </c>
      <c r="K21" t="s">
        <v>574</v>
      </c>
    </row>
    <row r="22" spans="1:12">
      <c r="A22" s="3" t="s">
        <v>575</v>
      </c>
      <c r="B22" s="6" t="str">
        <f>DBCS(組合員入力フォーム!B28)</f>
        <v>　</v>
      </c>
      <c r="D22" t="s">
        <v>576</v>
      </c>
      <c r="E22" t="s">
        <v>577</v>
      </c>
      <c r="J22" t="s">
        <v>578</v>
      </c>
      <c r="K22" t="s">
        <v>579</v>
      </c>
    </row>
    <row r="23" spans="1:12">
      <c r="A23" s="3" t="s">
        <v>217</v>
      </c>
      <c r="B23" s="6" t="str">
        <f>ASC(組合員入力フォーム!B29)</f>
        <v xml:space="preserve"> </v>
      </c>
      <c r="D23" t="s">
        <v>86</v>
      </c>
      <c r="E23" t="s">
        <v>580</v>
      </c>
      <c r="J23" t="s">
        <v>581</v>
      </c>
      <c r="K23" t="s">
        <v>582</v>
      </c>
    </row>
    <row r="24" spans="1:12">
      <c r="A24" s="3" t="s">
        <v>583</v>
      </c>
      <c r="B24" s="6" t="str">
        <f>DBCS(組合員入力フォーム!B30)</f>
        <v>　</v>
      </c>
    </row>
    <row r="25" spans="1:12">
      <c r="A25" s="3" t="s">
        <v>584</v>
      </c>
      <c r="B25" s="6" t="str">
        <f>ASC(組合員入力フォーム!B31)</f>
        <v xml:space="preserve"> </v>
      </c>
      <c r="J25" t="s">
        <v>585</v>
      </c>
      <c r="K25" t="s">
        <v>586</v>
      </c>
    </row>
    <row r="26" spans="1:12">
      <c r="A26" s="3" t="s">
        <v>587</v>
      </c>
      <c r="B26" s="6" t="str">
        <f>DBCS(組合員入力フォーム!B32)</f>
        <v>　</v>
      </c>
      <c r="J26" t="s">
        <v>588</v>
      </c>
      <c r="K26" t="s">
        <v>589</v>
      </c>
    </row>
    <row r="27" spans="1:12">
      <c r="A27" s="3" t="s">
        <v>590</v>
      </c>
      <c r="B27" s="6" t="str">
        <f>ASC(組合員入力フォーム!B33)</f>
        <v xml:space="preserve"> </v>
      </c>
      <c r="J27" t="s">
        <v>591</v>
      </c>
      <c r="K27" t="s">
        <v>592</v>
      </c>
    </row>
    <row r="28" spans="1:12">
      <c r="A28" s="3" t="s">
        <v>593</v>
      </c>
      <c r="B28" s="4" t="str">
        <f>IF(組合員入力フォーム!G34="","",VLOOKUP(組合員入力フォーム!B34,組合員入力フォーム!AP3:AQ5,2,0)&amp;組合員入力フォーム!C34&amp;組合員入力フォーム!E34&amp;組合員入力フォーム!G34)</f>
        <v/>
      </c>
      <c r="J28" t="s">
        <v>594</v>
      </c>
      <c r="K28" t="s">
        <v>595</v>
      </c>
      <c r="L28" t="s">
        <v>216</v>
      </c>
    </row>
    <row r="29" spans="1:12">
      <c r="A29" s="3" t="s">
        <v>596</v>
      </c>
      <c r="B29" s="6" t="str">
        <f>IFERROR(VLOOKUP(組合員入力フォーム!B35,V3:W5,2,0),"")</f>
        <v/>
      </c>
      <c r="J29" t="s">
        <v>597</v>
      </c>
      <c r="K29" t="s">
        <v>598</v>
      </c>
    </row>
    <row r="30" spans="1:12">
      <c r="A30" s="3" t="s">
        <v>599</v>
      </c>
      <c r="B30" s="17" t="str">
        <f>IF(組合員入力フォーム!B38="","",組合員入力フォーム!B38)</f>
        <v/>
      </c>
      <c r="J30" t="s">
        <v>600</v>
      </c>
      <c r="K30" t="s">
        <v>601</v>
      </c>
    </row>
    <row r="31" spans="1:12">
      <c r="A31" s="3" t="s">
        <v>602</v>
      </c>
      <c r="B31" s="6" t="str">
        <f>組合員入力フォーム!B40&amp;"　"&amp;組合員入力フォーム!H40</f>
        <v>　</v>
      </c>
      <c r="J31" t="s">
        <v>603</v>
      </c>
      <c r="K31" t="s">
        <v>604</v>
      </c>
    </row>
    <row r="32" spans="1:12">
      <c r="A32" s="3" t="s">
        <v>245</v>
      </c>
      <c r="B32" s="6" t="str">
        <f>IF(B34="","","普通(総合)")</f>
        <v/>
      </c>
      <c r="J32" t="s">
        <v>605</v>
      </c>
      <c r="K32" t="s">
        <v>606</v>
      </c>
    </row>
    <row r="33" spans="1:11">
      <c r="A33" s="3" t="s">
        <v>248</v>
      </c>
      <c r="B33" s="17" t="str">
        <f>IF(組合員入力フォーム!B42="","",組合員入力フォーム!B42)</f>
        <v/>
      </c>
      <c r="J33" t="s">
        <v>607</v>
      </c>
      <c r="K33" t="s">
        <v>608</v>
      </c>
    </row>
    <row r="34" spans="1:11">
      <c r="A34" s="3" t="s">
        <v>609</v>
      </c>
      <c r="B34" s="6" t="str">
        <f>ASC(組合員入力フォーム!B43)</f>
        <v/>
      </c>
      <c r="J34" t="s">
        <v>610</v>
      </c>
      <c r="K34" t="s">
        <v>611</v>
      </c>
    </row>
    <row r="35" spans="1:11">
      <c r="A35" s="7" t="s">
        <v>283</v>
      </c>
      <c r="B35" s="6"/>
      <c r="J35" t="s">
        <v>612</v>
      </c>
      <c r="K35" t="s">
        <v>613</v>
      </c>
    </row>
    <row r="36" spans="1:11">
      <c r="A36" s="3" t="s">
        <v>614</v>
      </c>
      <c r="B36" s="6" t="str">
        <f>IF(組合員入力フォーム!B60="","",VLOOKUP(組合員入力フォーム!B60,様式!P3:Q5,2,0))</f>
        <v/>
      </c>
      <c r="J36" t="s">
        <v>615</v>
      </c>
      <c r="K36" t="s">
        <v>616</v>
      </c>
    </row>
    <row r="37" spans="1:11">
      <c r="A37" s="3" t="s">
        <v>617</v>
      </c>
      <c r="B37" s="4" t="str">
        <f>IF(組合員入力フォーム!G61="","",VLOOKUP(組合員入力フォーム!B61,組合員入力フォーム!AP3:AQ5,2,0)&amp;組合員入力フォーム!C61&amp;組合員入力フォーム!E61&amp;組合員入力フォーム!G61)</f>
        <v/>
      </c>
      <c r="J37" t="s">
        <v>618</v>
      </c>
      <c r="K37" t="s">
        <v>619</v>
      </c>
    </row>
    <row r="38" spans="1:11">
      <c r="A38" s="3" t="s">
        <v>620</v>
      </c>
      <c r="B38" s="6" t="str">
        <f>IF(組合員入力フォーム!B62="","",VLOOKUP(組合員入力フォーム!B62,様式!X3:Y4,2,0))</f>
        <v/>
      </c>
      <c r="J38" t="s">
        <v>621</v>
      </c>
      <c r="K38" t="s">
        <v>622</v>
      </c>
    </row>
    <row r="39" spans="1:11">
      <c r="A39" s="3" t="s">
        <v>623</v>
      </c>
      <c r="B39" s="6" t="str">
        <f>IF(組合員入力フォーム!B63="","",組合員入力フォーム!B63)</f>
        <v/>
      </c>
      <c r="J39" t="s">
        <v>624</v>
      </c>
      <c r="K39" t="s">
        <v>625</v>
      </c>
    </row>
    <row r="40" spans="1:11">
      <c r="A40" s="3" t="s">
        <v>626</v>
      </c>
      <c r="B40" s="6" t="str">
        <f>IF(組合員入力フォーム!B65="","",VLOOKUP(組合員入力フォーム!B65,様式!R3:S4,2,0))</f>
        <v/>
      </c>
      <c r="J40" t="s">
        <v>627</v>
      </c>
      <c r="K40" t="s">
        <v>628</v>
      </c>
    </row>
    <row r="41" spans="1:11">
      <c r="A41" s="3" t="s">
        <v>629</v>
      </c>
      <c r="B41" s="6" t="str">
        <f>IF(組合員入力フォーム!B67="","",VLOOKUP(組合員入力フォーム!B67,様式!R3:S4,2,0))</f>
        <v/>
      </c>
      <c r="J41" t="s">
        <v>630</v>
      </c>
      <c r="K41" t="s">
        <v>631</v>
      </c>
    </row>
    <row r="42" spans="1:11">
      <c r="A42" s="3" t="s">
        <v>632</v>
      </c>
      <c r="B42" s="6" t="str">
        <f>IF(組合員入力フォーム!B68="","",VLOOKUP(組合員入力フォーム!B68,様式!X3:Y5,2,0))</f>
        <v/>
      </c>
      <c r="J42" t="s">
        <v>633</v>
      </c>
      <c r="K42" t="s">
        <v>634</v>
      </c>
    </row>
    <row r="43" spans="1:11">
      <c r="A43" s="3" t="s">
        <v>635</v>
      </c>
      <c r="B43" s="6" t="str">
        <f>IF(組合員入力フォーム!B71="","",C43)</f>
        <v/>
      </c>
      <c r="C43" t="str">
        <f>IF(組合員入力フォーム!B71="",組合員入力フォーム!B71&amp;"　"&amp;組合員入力フォーム!F71,組合員入力フォーム!B71&amp;"　"&amp;組合員入力フォーム!F71)</f>
        <v>　</v>
      </c>
      <c r="J43" t="s">
        <v>636</v>
      </c>
      <c r="K43" t="s">
        <v>637</v>
      </c>
    </row>
    <row r="44" spans="1:11">
      <c r="A44" s="3" t="s">
        <v>638</v>
      </c>
      <c r="B44" s="6" t="str">
        <f>IF(組合員入力フォーム!B70="","",ASC(C44))</f>
        <v/>
      </c>
      <c r="C44" t="str">
        <f>IF(組合員入力フォーム!B70="",組合員入力フォーム!B70&amp;"　"&amp;組合員入力フォーム!F70,組合員入力フォーム!B70&amp;"　"&amp;組合員入力フォーム!F70)</f>
        <v>　</v>
      </c>
      <c r="J44" t="s">
        <v>639</v>
      </c>
      <c r="K44" t="s">
        <v>640</v>
      </c>
    </row>
    <row r="45" spans="1:11">
      <c r="A45" s="3" t="s">
        <v>641</v>
      </c>
      <c r="B45" s="4" t="str">
        <f>IF(組合員入力フォーム!G75="","",VLOOKUP(組合員入力フォーム!B75,組合員入力フォーム!AP3:AQ5,2,0)&amp;組合員入力フォーム!C75&amp;組合員入力フォーム!E75&amp;組合員入力フォーム!G75)</f>
        <v/>
      </c>
      <c r="J45" t="s">
        <v>642</v>
      </c>
      <c r="K45" t="s">
        <v>643</v>
      </c>
    </row>
    <row r="46" spans="1:11">
      <c r="A46" s="3" t="s">
        <v>644</v>
      </c>
      <c r="B46" s="6" t="str">
        <f>IF(組合員入力フォーム!B74="","",C46)</f>
        <v/>
      </c>
      <c r="C46" t="str">
        <f>IF(組合員入力フォーム!B74="",組合員入力フォーム!B74&amp;"　"&amp;組合員入力フォーム!F74,組合員入力フォーム!B74&amp;"　"&amp;組合員入力フォーム!F74)</f>
        <v>　</v>
      </c>
    </row>
    <row r="47" spans="1:11">
      <c r="A47" s="3" t="s">
        <v>645</v>
      </c>
      <c r="B47" s="6" t="str">
        <f>IF(組合員入力フォーム!B73="","",ASC(C47))</f>
        <v/>
      </c>
      <c r="C47" t="str">
        <f>IF(組合員入力フォーム!B73="",組合員入力フォーム!B73&amp;" "&amp;組合員入力フォーム!F73,組合員入力フォーム!B73&amp;" "&amp;組合員入力フォーム!F73)</f>
        <v xml:space="preserve"> </v>
      </c>
    </row>
    <row r="48" spans="1:11">
      <c r="A48" s="3" t="s">
        <v>646</v>
      </c>
      <c r="B48" s="4" t="str">
        <f>IF(組合員入力フォーム!G76="","",VLOOKUP(組合員入力フォーム!B76,組合員入力フォーム!AP3:AQ5,2,0)&amp;組合員入力フォーム!C76&amp;組合員入力フォーム!E76&amp;組合員入力フォーム!G76)</f>
        <v/>
      </c>
    </row>
    <row r="49" spans="1:2">
      <c r="A49" s="3" t="s">
        <v>647</v>
      </c>
      <c r="B49" s="6" t="str">
        <f>IF(組合員入力フォーム!J70="","",VLOOKUP(組合員入力フォーム!J70,様式!T3:U4,2,0))</f>
        <v/>
      </c>
    </row>
    <row r="50" spans="1:2">
      <c r="A50" s="3" t="s">
        <v>648</v>
      </c>
      <c r="B50" s="6" t="str">
        <f>IFERROR(VLOOKUP(組合員入力フォーム!B77,D3:E23,2,0),"")</f>
        <v/>
      </c>
    </row>
    <row r="51" spans="1:2">
      <c r="A51" s="3" t="s">
        <v>649</v>
      </c>
      <c r="B51" s="6" t="str">
        <f>IF(組合員入力フォーム!B78="","",組合員入力フォーム!B78)</f>
        <v/>
      </c>
    </row>
    <row r="52" spans="1:2">
      <c r="A52" s="3" t="s">
        <v>650</v>
      </c>
      <c r="B52" s="38" t="str">
        <f>IF(組合員入力フォーム!D79=0,"",組合員入力フォーム!D79)</f>
        <v/>
      </c>
    </row>
    <row r="53" spans="1:2">
      <c r="A53" s="3" t="s">
        <v>651</v>
      </c>
      <c r="B53" s="6" t="str">
        <f>IF(組合員入力フォーム!B83="","",組合員入力フォーム!B83)</f>
        <v/>
      </c>
    </row>
    <row r="54" spans="1:2">
      <c r="A54" s="3" t="s">
        <v>652</v>
      </c>
      <c r="B54" s="38" t="str">
        <f>IF(組合員入力フォーム!D84="","",組合員入力フォーム!D84)</f>
        <v/>
      </c>
    </row>
    <row r="55" spans="1:2">
      <c r="A55" s="3" t="s">
        <v>653</v>
      </c>
      <c r="B55" s="8" t="str">
        <f>IF(組合員入力フォーム!B85="","",ASC(組合員入力フォーム!B85&amp;組合員入力フォーム!G85))</f>
        <v/>
      </c>
    </row>
    <row r="56" spans="1:2">
      <c r="A56" s="3" t="s">
        <v>654</v>
      </c>
      <c r="B56" s="6" t="str">
        <f>DBCS(組合員入力フォーム!B86)</f>
        <v/>
      </c>
    </row>
    <row r="57" spans="1:2">
      <c r="A57" s="3" t="s">
        <v>655</v>
      </c>
      <c r="B57" s="6" t="str">
        <f>ASC(組合員入力フォーム!B87)</f>
        <v/>
      </c>
    </row>
    <row r="58" spans="1:2">
      <c r="A58" s="3" t="s">
        <v>656</v>
      </c>
      <c r="B58" s="6" t="str">
        <f>DBCS(組合員入力フォーム!B88)</f>
        <v/>
      </c>
    </row>
    <row r="59" spans="1:2">
      <c r="A59" s="3" t="s">
        <v>657</v>
      </c>
      <c r="B59" s="6" t="str">
        <f>ASC(組合員入力フォーム!B89)</f>
        <v/>
      </c>
    </row>
    <row r="60" spans="1:2">
      <c r="A60" s="3" t="s">
        <v>658</v>
      </c>
      <c r="B60" s="6" t="str">
        <f>DBCS(組合員入力フォーム!B90)</f>
        <v/>
      </c>
    </row>
    <row r="61" spans="1:2">
      <c r="A61" s="3" t="s">
        <v>659</v>
      </c>
      <c r="B61" s="6" t="str">
        <f>ASC(組合員入力フォーム!B91)</f>
        <v/>
      </c>
    </row>
    <row r="62" spans="1:2">
      <c r="A62" s="3" t="s">
        <v>660</v>
      </c>
      <c r="B62" s="4" t="str">
        <f>IF(組合員入力フォーム!G92="","",VLOOKUP(組合員入力フォーム!B92,組合員入力フォーム!AP3:AQ5,2,0)&amp;組合員入力フォーム!C92&amp;組合員入力フォーム!E92&amp;組合員入力フォーム!G92)</f>
        <v/>
      </c>
    </row>
    <row r="63" spans="1:2">
      <c r="A63" s="3" t="s">
        <v>661</v>
      </c>
      <c r="B63" s="6" t="str">
        <f>ASC(組合員入力フォーム!B93)</f>
        <v/>
      </c>
    </row>
    <row r="64" spans="1:2">
      <c r="A64" s="3" t="s">
        <v>662</v>
      </c>
      <c r="B64" s="6" t="str">
        <f>IF(組合員入力フォーム!G94="","",VLOOKUP(組合員入力フォーム!B94,組合員入力フォーム!AP3:AQ5,2,0)&amp;組合員入力フォーム!C94&amp;組合員入力フォーム!E94&amp;組合員入力フォーム!G94)</f>
        <v/>
      </c>
    </row>
    <row r="65" spans="1:2">
      <c r="A65" s="3" t="s">
        <v>663</v>
      </c>
      <c r="B65" s="91" t="str">
        <f>IF(組合員入力フォーム!B95="","",組合員入力フォーム!B95)</f>
        <v/>
      </c>
    </row>
    <row r="66" spans="1:2">
      <c r="A66" s="3" t="s">
        <v>664</v>
      </c>
      <c r="B66" s="17" t="str">
        <f>IF(組合員入力フォーム!B66="","",ASC(組合員入力フォーム!B66))</f>
        <v/>
      </c>
    </row>
    <row r="67" spans="1:2">
      <c r="A67" s="3" t="s">
        <v>665</v>
      </c>
      <c r="B67" s="4" t="str">
        <f>IF(組合員入力フォーム!G188="","",VLOOKUP(組合員入力フォーム!B188,組合員入力フォーム!AP3:AQ5,2,0)&amp;組合員入力フォーム!C188&amp;組合員入力フォーム!E188&amp;組合員入力フォーム!G188)</f>
        <v/>
      </c>
    </row>
    <row r="68" spans="1:2">
      <c r="A68" s="3" t="s">
        <v>666</v>
      </c>
      <c r="B68" s="6" t="str">
        <f>IF(組合員入力フォーム!B189="","",組合員入力フォーム!B189)</f>
        <v/>
      </c>
    </row>
    <row r="69" spans="1:2">
      <c r="A69" s="3" t="s">
        <v>667</v>
      </c>
      <c r="B69" s="4" t="str">
        <f>IF(組合員入力フォーム!G190="","",VLOOKUP(組合員入力フォーム!B190,組合員入力フォーム!AP3:AQ5,2,0)&amp;組合員入力フォーム!C190&amp;組合員入力フォーム!E190&amp;組合員入力フォーム!G190)</f>
        <v/>
      </c>
    </row>
    <row r="70" spans="1:2">
      <c r="A70" s="3" t="s">
        <v>668</v>
      </c>
      <c r="B70" s="6" t="str">
        <f>IF(組合員入力フォーム!B191="","",組合員入力フォーム!B191)</f>
        <v/>
      </c>
    </row>
    <row r="71" spans="1:2">
      <c r="A71" s="3" t="s">
        <v>669</v>
      </c>
      <c r="B71" s="6" t="str">
        <f>IF(組合員入力フォーム!B192="","",組合員入力フォーム!B192)</f>
        <v/>
      </c>
    </row>
    <row r="72" spans="1:2">
      <c r="A72" s="3" t="s">
        <v>670</v>
      </c>
      <c r="B72" s="4" t="str">
        <f>IF(組合員入力フォーム!G146="","",VLOOKUP(組合員入力フォーム!B146,組合員入力フォーム!AP3:AQ5,2,0)&amp;組合員入力フォーム!C146&amp;組合員入力フォーム!E146&amp;組合員入力フォーム!G146)</f>
        <v/>
      </c>
    </row>
    <row r="73" spans="1:2">
      <c r="A73" s="3" t="s">
        <v>671</v>
      </c>
      <c r="B73" s="6" t="str">
        <f>IF(組合員入力フォーム!B147="","",組合員入力フォーム!B147)</f>
        <v/>
      </c>
    </row>
    <row r="74" spans="1:2">
      <c r="A74" s="3" t="s">
        <v>672</v>
      </c>
      <c r="B74" s="4" t="str">
        <f>IF(組合員入力フォーム!G148="","",VLOOKUP(組合員入力フォーム!B148,組合員入力フォーム!AP3:AQ5,2,0)&amp;組合員入力フォーム!C148&amp;組合員入力フォーム!E148&amp;組合員入力フォーム!G148)</f>
        <v/>
      </c>
    </row>
    <row r="75" spans="1:2">
      <c r="A75" s="3" t="s">
        <v>673</v>
      </c>
      <c r="B75" s="6" t="str">
        <f>IF(組合員入力フォーム!B149="","",組合員入力フォーム!B149)</f>
        <v/>
      </c>
    </row>
    <row r="76" spans="1:2">
      <c r="A76" s="7" t="s">
        <v>353</v>
      </c>
      <c r="B76" s="4"/>
    </row>
    <row r="77" spans="1:2">
      <c r="A77" s="3" t="s">
        <v>674</v>
      </c>
      <c r="B77" s="6" t="str">
        <f>IF(組合員入力フォーム!B107="","",VLOOKUP(組合員入力フォーム!B107,様式!P3:Q5,2,0))</f>
        <v/>
      </c>
    </row>
    <row r="78" spans="1:2">
      <c r="A78" s="3" t="s">
        <v>675</v>
      </c>
      <c r="B78" s="4" t="str">
        <f>IF(組合員入力フォーム!G108="","",VLOOKUP(組合員入力フォーム!B108,組合員入力フォーム!AP3:AQ5,2,0)&amp;組合員入力フォーム!C108&amp;組合員入力フォーム!E108&amp;組合員入力フォーム!G108)</f>
        <v/>
      </c>
    </row>
    <row r="79" spans="1:2">
      <c r="A79" s="3" t="s">
        <v>676</v>
      </c>
      <c r="B79" s="6" t="str">
        <f>IF(組合員入力フォーム!B109="","",VLOOKUP(組合員入力フォーム!B109,様式!X3:Y4,2,0))</f>
        <v/>
      </c>
    </row>
    <row r="80" spans="1:2">
      <c r="A80" s="3" t="s">
        <v>677</v>
      </c>
      <c r="B80" s="6" t="str">
        <f>IF(組合員入力フォーム!B110="","",組合員入力フォーム!B110)</f>
        <v/>
      </c>
    </row>
    <row r="81" spans="1:3">
      <c r="A81" s="3" t="s">
        <v>678</v>
      </c>
      <c r="B81" s="6" t="str">
        <f>IF(組合員入力フォーム!B112="","",VLOOKUP(組合員入力フォーム!B112,様式!R3:S4,2,0))</f>
        <v/>
      </c>
    </row>
    <row r="82" spans="1:3">
      <c r="A82" s="3" t="s">
        <v>679</v>
      </c>
      <c r="B82" s="6" t="str">
        <f>IF(組合員入力フォーム!B114="","",VLOOKUP(組合員入力フォーム!B114,様式!R3:S4,2,0))</f>
        <v/>
      </c>
    </row>
    <row r="83" spans="1:3">
      <c r="A83" s="3" t="s">
        <v>680</v>
      </c>
      <c r="B83" s="6" t="str">
        <f>IF(組合員入力フォーム!B115="","",VLOOKUP(組合員入力フォーム!B115,様式!X3:Y5,2,0))</f>
        <v/>
      </c>
    </row>
    <row r="84" spans="1:3">
      <c r="A84" s="3" t="s">
        <v>681</v>
      </c>
      <c r="B84" s="6" t="str">
        <f>IF(組合員入力フォーム!B118="","",C84)</f>
        <v/>
      </c>
      <c r="C84" t="str">
        <f>IF(組合員入力フォーム!B118="",組合員入力フォーム!B118&amp;"　"&amp;組合員入力フォーム!F118,組合員入力フォーム!B118&amp;"　"&amp;組合員入力フォーム!F118)</f>
        <v>　</v>
      </c>
    </row>
    <row r="85" spans="1:3">
      <c r="A85" s="3" t="s">
        <v>682</v>
      </c>
      <c r="B85" s="6" t="str">
        <f>IF(組合員入力フォーム!B117="","",ASC(C85))</f>
        <v/>
      </c>
      <c r="C85" t="str">
        <f>IF(組合員入力フォーム!B117="",組合員入力フォーム!B117&amp;" "&amp;組合員入力フォーム!F117,組合員入力フォーム!B117&amp;" "&amp;組合員入力フォーム!F117)</f>
        <v xml:space="preserve"> </v>
      </c>
    </row>
    <row r="86" spans="1:3">
      <c r="A86" s="3" t="s">
        <v>683</v>
      </c>
      <c r="B86" s="4" t="str">
        <f>IF(組合員入力フォーム!G122="","",VLOOKUP(組合員入力フォーム!B122,組合員入力フォーム!AP3:AQ5,2,0)&amp;組合員入力フォーム!C122&amp;組合員入力フォーム!E122&amp;組合員入力フォーム!G122)</f>
        <v/>
      </c>
    </row>
    <row r="87" spans="1:3">
      <c r="A87" s="3" t="s">
        <v>684</v>
      </c>
      <c r="B87" s="6" t="str">
        <f>IF(組合員入力フォーム!B121="","",C87)</f>
        <v/>
      </c>
      <c r="C87" t="str">
        <f>IF(組合員入力フォーム!B121="",組合員入力フォーム!B121&amp;"　"&amp;組合員入力フォーム!F121,組合員入力フォーム!B121&amp;"　"&amp;組合員入力フォーム!F121)</f>
        <v>　</v>
      </c>
    </row>
    <row r="88" spans="1:3">
      <c r="A88" s="3" t="s">
        <v>685</v>
      </c>
      <c r="B88" s="6" t="str">
        <f>IF(組合員入力フォーム!B120="","",ASC(C88))</f>
        <v/>
      </c>
      <c r="C88" t="str">
        <f>IF(組合員入力フォーム!B120="",組合員入力フォーム!B120&amp;" "&amp;組合員入力フォーム!F120,組合員入力フォーム!B120&amp;" "&amp;組合員入力フォーム!F120)</f>
        <v xml:space="preserve"> </v>
      </c>
    </row>
    <row r="89" spans="1:3">
      <c r="A89" s="3" t="s">
        <v>686</v>
      </c>
      <c r="B89" s="4" t="str">
        <f>IF(組合員入力フォーム!G123="","",VLOOKUP(組合員入力フォーム!B123,組合員入力フォーム!AP3:AQ5,2,0)&amp;組合員入力フォーム!C123&amp;組合員入力フォーム!E123&amp;組合員入力フォーム!G123)</f>
        <v/>
      </c>
    </row>
    <row r="90" spans="1:3">
      <c r="A90" s="3" t="s">
        <v>687</v>
      </c>
      <c r="B90" s="6" t="str">
        <f>IF(組合員入力フォーム!J117="","",VLOOKUP(組合員入力フォーム!J117,様式!T3:U4,2,0))</f>
        <v/>
      </c>
    </row>
    <row r="91" spans="1:3">
      <c r="A91" s="3" t="s">
        <v>688</v>
      </c>
      <c r="B91" s="6" t="str">
        <f>IFERROR(VLOOKUP(組合員入力フォーム!B124,D3:E23,2,0),"")</f>
        <v/>
      </c>
    </row>
    <row r="92" spans="1:3">
      <c r="A92" s="3" t="s">
        <v>689</v>
      </c>
      <c r="B92" s="6" t="str">
        <f>IF(組合員入力フォーム!B125="","",組合員入力フォーム!B125)</f>
        <v/>
      </c>
    </row>
    <row r="93" spans="1:3">
      <c r="A93" s="3" t="s">
        <v>690</v>
      </c>
      <c r="B93" s="38" t="str">
        <f>IF(組合員入力フォーム!D126=0,"",組合員入力フォーム!D126)</f>
        <v/>
      </c>
    </row>
    <row r="94" spans="1:3">
      <c r="A94" s="3" t="s">
        <v>691</v>
      </c>
      <c r="B94" s="6" t="str">
        <f>IF(組合員入力フォーム!B130="","",組合員入力フォーム!B130)</f>
        <v/>
      </c>
    </row>
    <row r="95" spans="1:3">
      <c r="A95" s="3" t="s">
        <v>692</v>
      </c>
      <c r="B95" s="38" t="str">
        <f>IF(組合員入力フォーム!D131="","",組合員入力フォーム!D131)</f>
        <v/>
      </c>
    </row>
    <row r="96" spans="1:3">
      <c r="A96" s="3" t="s">
        <v>693</v>
      </c>
      <c r="B96" s="8" t="str">
        <f>IF(組合員入力フォーム!B132="","",ASC(組合員入力フォーム!B132&amp;組合員入力フォーム!G132))</f>
        <v/>
      </c>
    </row>
    <row r="97" spans="1:2">
      <c r="A97" s="3" t="s">
        <v>694</v>
      </c>
      <c r="B97" s="6" t="str">
        <f>組合員入力フォーム!B133</f>
        <v/>
      </c>
    </row>
    <row r="98" spans="1:2">
      <c r="A98" s="3" t="s">
        <v>695</v>
      </c>
      <c r="B98" s="6" t="str">
        <f>ASC(組合員入力フォーム!B134)</f>
        <v/>
      </c>
    </row>
    <row r="99" spans="1:2">
      <c r="A99" s="3" t="s">
        <v>696</v>
      </c>
      <c r="B99" s="6" t="str">
        <f>組合員入力フォーム!B135</f>
        <v/>
      </c>
    </row>
    <row r="100" spans="1:2">
      <c r="A100" s="3" t="s">
        <v>697</v>
      </c>
      <c r="B100" s="6" t="str">
        <f>ASC(組合員入力フォーム!B136)</f>
        <v/>
      </c>
    </row>
    <row r="101" spans="1:2">
      <c r="A101" s="3" t="s">
        <v>698</v>
      </c>
      <c r="B101" s="6" t="str">
        <f>組合員入力フォーム!B137</f>
        <v/>
      </c>
    </row>
    <row r="102" spans="1:2">
      <c r="A102" s="3" t="s">
        <v>699</v>
      </c>
      <c r="B102" s="6" t="str">
        <f>ASC(組合員入力フォーム!B138)</f>
        <v/>
      </c>
    </row>
    <row r="103" spans="1:2">
      <c r="A103" s="3" t="s">
        <v>700</v>
      </c>
      <c r="B103" s="4" t="str">
        <f>IF(組合員入力フォーム!G139="","",VLOOKUP(組合員入力フォーム!B139,組合員入力フォーム!AP3:AQ5,2,0)&amp;組合員入力フォーム!C139&amp;組合員入力フォーム!E139&amp;組合員入力フォーム!G139)</f>
        <v/>
      </c>
    </row>
    <row r="104" spans="1:2">
      <c r="A104" s="3" t="s">
        <v>701</v>
      </c>
      <c r="B104" s="6" t="str">
        <f>ASC(組合員入力フォーム!B140)</f>
        <v/>
      </c>
    </row>
    <row r="105" spans="1:2">
      <c r="A105" s="3" t="s">
        <v>702</v>
      </c>
      <c r="B105" s="6" t="str">
        <f>IF(組合員入力フォーム!G141="","",VLOOKUP(組合員入力フォーム!B141,組合員入力フォーム!AP3:AQ5,2,0)&amp;組合員入力フォーム!C141&amp;組合員入力フォーム!E141&amp;組合員入力フォーム!G141)</f>
        <v/>
      </c>
    </row>
    <row r="106" spans="1:2">
      <c r="A106" s="3" t="s">
        <v>703</v>
      </c>
      <c r="B106" s="91" t="str">
        <f>IF(組合員入力フォーム!B142="","",組合員入力フォーム!B142)</f>
        <v/>
      </c>
    </row>
    <row r="108" spans="1:2">
      <c r="A108" s="7"/>
      <c r="B108" s="135" t="s">
        <v>401</v>
      </c>
    </row>
    <row r="109" spans="1:2">
      <c r="A109" s="10" t="s">
        <v>704</v>
      </c>
      <c r="B109" s="4" t="str">
        <f>IF(組合員入力フォーム!G171="","",VLOOKUP(組合員入力フォーム!B171,組合員入力フォーム!AP3:AQ5,2,0)&amp;組合員入力フォーム!C171&amp;組合員入力フォーム!E171&amp;組合員入力フォーム!G171)</f>
        <v/>
      </c>
    </row>
    <row r="110" spans="1:2">
      <c r="A110" s="10" t="s">
        <v>705</v>
      </c>
      <c r="B110" s="6" t="str">
        <f>IFERROR(VLOOKUP(組合員入力フォーム!B173,H3:I7,2,0),"")</f>
        <v/>
      </c>
    </row>
    <row r="111" spans="1:2">
      <c r="A111" s="10" t="s">
        <v>706</v>
      </c>
      <c r="B111" s="6" t="str">
        <f>IFERROR(VLOOKUP(組合員入力フォーム!B174,J3:K45,2,0),"")</f>
        <v/>
      </c>
    </row>
    <row r="112" spans="1:2">
      <c r="A112" s="10" t="s">
        <v>707</v>
      </c>
      <c r="B112" s="6" t="str">
        <f>IF(組合員入力フォーム!B175="","",組合員入力フォーム!B175)</f>
        <v/>
      </c>
    </row>
    <row r="113" spans="1:3">
      <c r="A113" s="10" t="s">
        <v>708</v>
      </c>
      <c r="B113" s="6" t="str">
        <f>IF(組合員入力フォーム!B176="","",組合員入力フォーム!B176)</f>
        <v/>
      </c>
    </row>
    <row r="114" spans="1:3">
      <c r="A114" s="46" t="s">
        <v>709</v>
      </c>
      <c r="B114" s="17" t="str">
        <f>IF(組合員入力フォーム!B178="","",組合員入力フォーム!B178)</f>
        <v/>
      </c>
    </row>
    <row r="115" spans="1:3">
      <c r="A115" s="46" t="s">
        <v>710</v>
      </c>
      <c r="B115" s="17" t="str">
        <f>IF(組合員入力フォーム!B179="","",組合員入力フォーム!B179)</f>
        <v/>
      </c>
    </row>
    <row r="116" spans="1:3">
      <c r="A116" s="46" t="s">
        <v>711</v>
      </c>
      <c r="B116" s="17" t="str">
        <f>IF(組合員入力フォーム!B180="","",組合員入力フォーム!B180)</f>
        <v/>
      </c>
    </row>
    <row r="117" spans="1:3">
      <c r="A117" s="46" t="s">
        <v>712</v>
      </c>
      <c r="B117" s="17" t="str">
        <f>IF(組合員入力フォーム!B181="","",組合員入力フォーム!B181)</f>
        <v/>
      </c>
    </row>
    <row r="118" spans="1:3">
      <c r="A118" s="10" t="s">
        <v>713</v>
      </c>
      <c r="B118" s="6" t="str">
        <f>IF(組合員入力フォーム!G182="","",VLOOKUP(組合員入力フォーム!B182,組合員入力フォーム!AP3:AQ5,2,0)&amp;組合員入力フォーム!C182&amp;組合員入力フォーム!E182&amp;組合員入力フォーム!G182)</f>
        <v/>
      </c>
    </row>
    <row r="119" spans="1:3">
      <c r="A119" s="10" t="s">
        <v>714</v>
      </c>
      <c r="B119" s="6" t="str">
        <f>IF(組合員入力フォーム!G183="","",VLOOKUP(組合員入力フォーム!B183,組合員入力フォーム!AP3:AQ5,2,0)&amp;組合員入力フォーム!C183&amp;組合員入力フォーム!E183&amp;組合員入力フォーム!G183)</f>
        <v/>
      </c>
    </row>
    <row r="120" spans="1:3">
      <c r="A120" s="10" t="s">
        <v>715</v>
      </c>
      <c r="B120" s="6" t="str">
        <f>IF(組合員入力フォーム!G184="","",VLOOKUP(組合員入力フォーム!B184,組合員入力フォーム!AP3:AQ5,2,0)&amp;組合員入力フォーム!C184&amp;組合員入力フォーム!E184&amp;組合員入力フォーム!G184)</f>
        <v/>
      </c>
    </row>
    <row r="121" spans="1:3">
      <c r="A121" s="7"/>
      <c r="B121" s="6"/>
    </row>
    <row r="122" spans="1:3">
      <c r="B122" s="9" t="s">
        <v>434</v>
      </c>
    </row>
    <row r="123" spans="1:3">
      <c r="A123" s="11" t="s">
        <v>435</v>
      </c>
      <c r="B123" s="6" t="str">
        <f>IF(C123="S","",C123)</f>
        <v/>
      </c>
      <c r="C123" t="str">
        <f>IF(組合員入力フォーム!B198="","",組合員入力フォーム!B198)</f>
        <v>S</v>
      </c>
    </row>
    <row r="124" spans="1:3">
      <c r="A124" s="11" t="s">
        <v>716</v>
      </c>
      <c r="B124" s="6" t="str">
        <f>IF(組合員入力フォーム!B169="","",組合員入力フォーム!B169)</f>
        <v/>
      </c>
    </row>
    <row r="125" spans="1:3">
      <c r="A125" s="11" t="s">
        <v>717</v>
      </c>
      <c r="B125" s="6" t="str">
        <f>IFERROR(VLOOKUP(組合員入力フォーム!B199,AB3:AC3,2,0),"")</f>
        <v/>
      </c>
    </row>
    <row r="126" spans="1:3">
      <c r="A126" s="11" t="s">
        <v>718</v>
      </c>
      <c r="B126" s="6" t="str">
        <f>IFERROR(VLOOKUP(組合員入力フォーム!B200,AD3:AE3,2,0),"")</f>
        <v/>
      </c>
    </row>
    <row r="127" spans="1:3">
      <c r="A127" s="11" t="s">
        <v>719</v>
      </c>
      <c r="B127" s="6" t="str">
        <f>IFERROR(VLOOKUP(組合員入力フォーム!B201,AD3:AE3,2,0),"")</f>
        <v/>
      </c>
    </row>
    <row r="128" spans="1:3">
      <c r="A128" s="11" t="s">
        <v>720</v>
      </c>
      <c r="B128" s="6" t="str">
        <f>IFERROR(VLOOKUP(組合員入力フォーム!B202,AD3:AE3,2,0),"")</f>
        <v/>
      </c>
    </row>
    <row r="129" spans="1:2">
      <c r="A129" s="11" t="s">
        <v>721</v>
      </c>
      <c r="B129" s="6" t="str">
        <f>IFERROR(VLOOKUP(組合員入力フォーム!B203,AD3:AE3,2,0),"")</f>
        <v/>
      </c>
    </row>
  </sheetData>
  <phoneticPr fontId="1"/>
  <printOptions headings="1"/>
  <pageMargins left="0.70866141732283472" right="0.70866141732283472" top="0.74803149606299213" bottom="0.74803149606299213" header="0.31496062992125984" footer="0.31496062992125984"/>
  <pageSetup paperSize="9"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A1D13-494F-4950-BD7A-D45D18F20FC3}">
  <dimension ref="A1:G253"/>
  <sheetViews>
    <sheetView workbookViewId="0"/>
  </sheetViews>
  <sheetFormatPr defaultRowHeight="18.75"/>
  <cols>
    <col min="1" max="1" width="35.5" bestFit="1" customWidth="1"/>
    <col min="2" max="2" width="11.625" customWidth="1"/>
    <col min="3" max="3" width="23.375" customWidth="1"/>
    <col min="4" max="4" width="40.125" customWidth="1"/>
  </cols>
  <sheetData>
    <row r="1" spans="1:4">
      <c r="A1" t="s">
        <v>722</v>
      </c>
      <c r="B1" t="s">
        <v>723</v>
      </c>
      <c r="C1" t="s">
        <v>724</v>
      </c>
    </row>
    <row r="2" spans="1:4">
      <c r="A2" s="118" t="str">
        <f t="shared" ref="A2:A63" si="0">B2&amp;" "&amp;C2</f>
        <v>024 農水省経営局</v>
      </c>
      <c r="B2" s="5" t="s">
        <v>725</v>
      </c>
      <c r="C2" s="48" t="s">
        <v>726</v>
      </c>
      <c r="D2" s="119" t="s">
        <v>727</v>
      </c>
    </row>
    <row r="3" spans="1:4">
      <c r="A3" s="118" t="str">
        <f t="shared" si="0"/>
        <v>025 農水省経営局(特会)</v>
      </c>
      <c r="B3" s="5" t="s">
        <v>728</v>
      </c>
      <c r="C3" s="48" t="s">
        <v>729</v>
      </c>
    </row>
    <row r="4" spans="1:4">
      <c r="A4" s="118" t="str">
        <f t="shared" si="0"/>
        <v>026 農水省農村振興局</v>
      </c>
      <c r="B4" s="5" t="s">
        <v>730</v>
      </c>
      <c r="C4" s="48" t="s">
        <v>731</v>
      </c>
    </row>
    <row r="5" spans="1:4">
      <c r="A5" s="118" t="str">
        <f t="shared" si="0"/>
        <v>027 技術会議事務局</v>
      </c>
      <c r="B5" s="5" t="s">
        <v>732</v>
      </c>
      <c r="C5" s="48" t="s">
        <v>733</v>
      </c>
    </row>
    <row r="6" spans="1:4">
      <c r="A6" s="118" t="str">
        <f t="shared" si="0"/>
        <v>031 水産庁</v>
      </c>
      <c r="B6" s="5" t="s">
        <v>734</v>
      </c>
      <c r="C6" s="48" t="s">
        <v>735</v>
      </c>
    </row>
    <row r="7" spans="1:4">
      <c r="A7" s="118" t="str">
        <f t="shared" si="0"/>
        <v>032 水産庁(特会)</v>
      </c>
      <c r="B7" s="5" t="s">
        <v>736</v>
      </c>
      <c r="C7" s="48" t="s">
        <v>737</v>
      </c>
    </row>
    <row r="8" spans="1:4">
      <c r="A8" s="118" t="str">
        <f t="shared" si="0"/>
        <v>033 全農林中央本部</v>
      </c>
      <c r="B8" s="5" t="s">
        <v>738</v>
      </c>
      <c r="C8" s="48" t="s">
        <v>739</v>
      </c>
    </row>
    <row r="9" spans="1:4">
      <c r="A9" s="118" t="str">
        <f t="shared" si="0"/>
        <v>035 共済組合本部</v>
      </c>
      <c r="B9" s="5" t="s">
        <v>740</v>
      </c>
      <c r="C9" s="48" t="s">
        <v>741</v>
      </c>
    </row>
    <row r="10" spans="1:4">
      <c r="A10" s="118" t="str">
        <f t="shared" si="0"/>
        <v>041 那覇植物防疫事務所</v>
      </c>
      <c r="B10" s="5" t="s">
        <v>742</v>
      </c>
      <c r="C10" s="48" t="s">
        <v>743</v>
      </c>
    </row>
    <row r="11" spans="1:4">
      <c r="A11" s="118" t="str">
        <f t="shared" si="0"/>
        <v>042 動物検疫所沖縄支所</v>
      </c>
      <c r="B11" s="5" t="s">
        <v>744</v>
      </c>
      <c r="C11" s="48" t="s">
        <v>745</v>
      </c>
    </row>
    <row r="12" spans="1:4">
      <c r="A12" s="118" t="str">
        <f t="shared" si="0"/>
        <v>043 (国)国際農研熱帯島嶼</v>
      </c>
      <c r="B12" s="5" t="s">
        <v>746</v>
      </c>
      <c r="C12" s="48" t="s">
        <v>747</v>
      </c>
    </row>
    <row r="13" spans="1:4">
      <c r="A13" s="118" t="str">
        <f t="shared" si="0"/>
        <v>044 (国)農研沖縄農場</v>
      </c>
      <c r="B13" s="5" t="s">
        <v>748</v>
      </c>
      <c r="C13" s="122" t="s">
        <v>749</v>
      </c>
      <c r="D13" t="s">
        <v>750</v>
      </c>
    </row>
    <row r="14" spans="1:4">
      <c r="A14" s="118" t="str">
        <f t="shared" si="0"/>
        <v>046 農水省大臣官房統計部</v>
      </c>
      <c r="B14" s="5" t="s">
        <v>751</v>
      </c>
      <c r="C14" s="48" t="s">
        <v>752</v>
      </c>
      <c r="D14" s="119" t="s">
        <v>753</v>
      </c>
    </row>
    <row r="15" spans="1:4">
      <c r="A15" s="118" t="str">
        <f t="shared" si="0"/>
        <v>049 農水省消費・安全局</v>
      </c>
      <c r="B15" s="5" t="s">
        <v>754</v>
      </c>
      <c r="C15" s="48" t="s">
        <v>755</v>
      </c>
      <c r="D15" s="119" t="s">
        <v>756</v>
      </c>
    </row>
    <row r="16" spans="1:4">
      <c r="A16" s="118" t="str">
        <f t="shared" si="0"/>
        <v>050 農水省大臣官房</v>
      </c>
      <c r="B16" s="5" t="s">
        <v>757</v>
      </c>
      <c r="C16" s="48" t="s">
        <v>758</v>
      </c>
      <c r="D16" s="119" t="s">
        <v>759</v>
      </c>
    </row>
    <row r="17" spans="1:4">
      <c r="A17" s="118" t="str">
        <f t="shared" si="0"/>
        <v>051 農林水産政策研究所</v>
      </c>
      <c r="B17" s="5" t="s">
        <v>760</v>
      </c>
      <c r="C17" s="48" t="s">
        <v>761</v>
      </c>
      <c r="D17" s="119" t="s">
        <v>762</v>
      </c>
    </row>
    <row r="18" spans="1:4">
      <c r="A18" s="118" t="str">
        <f t="shared" si="0"/>
        <v>057 農水省大臣官房食産部</v>
      </c>
      <c r="B18" s="120" t="s">
        <v>763</v>
      </c>
      <c r="C18" s="124" t="s">
        <v>764</v>
      </c>
      <c r="D18" s="67" t="s">
        <v>765</v>
      </c>
    </row>
    <row r="19" spans="1:4">
      <c r="A19" s="118" t="str">
        <f t="shared" si="0"/>
        <v>058 農水省輸出・国際局</v>
      </c>
      <c r="B19" s="120" t="s">
        <v>766</v>
      </c>
      <c r="C19" s="124" t="s">
        <v>767</v>
      </c>
      <c r="D19" s="67" t="s">
        <v>765</v>
      </c>
    </row>
    <row r="20" spans="1:4">
      <c r="A20" s="118" t="str">
        <f t="shared" si="0"/>
        <v>059 農水省農産局</v>
      </c>
      <c r="B20" s="120" t="s">
        <v>768</v>
      </c>
      <c r="C20" s="124" t="s">
        <v>769</v>
      </c>
      <c r="D20" s="67" t="s">
        <v>765</v>
      </c>
    </row>
    <row r="21" spans="1:4">
      <c r="A21" s="118" t="str">
        <f t="shared" si="0"/>
        <v>060 農水省農産局(特会)</v>
      </c>
      <c r="B21" s="120" t="s">
        <v>770</v>
      </c>
      <c r="C21" s="124" t="s">
        <v>771</v>
      </c>
      <c r="D21" s="67" t="s">
        <v>765</v>
      </c>
    </row>
    <row r="22" spans="1:4">
      <c r="A22" s="118" t="str">
        <f t="shared" si="0"/>
        <v>061 農水省畜産局</v>
      </c>
      <c r="B22" s="120" t="s">
        <v>772</v>
      </c>
      <c r="C22" s="124" t="s">
        <v>773</v>
      </c>
      <c r="D22" s="67" t="s">
        <v>765</v>
      </c>
    </row>
    <row r="23" spans="1:4">
      <c r="A23" s="119" t="str">
        <f t="shared" si="0"/>
        <v>100 北海道農政事務所</v>
      </c>
      <c r="B23" s="5">
        <v>100</v>
      </c>
      <c r="C23" t="s">
        <v>774</v>
      </c>
    </row>
    <row r="24" spans="1:4">
      <c r="A24" s="119" t="str">
        <f t="shared" si="0"/>
        <v>105 (独)家畜改良ｾﾝﾀｰ新冠</v>
      </c>
      <c r="B24" s="5">
        <v>105</v>
      </c>
      <c r="C24" t="s">
        <v>775</v>
      </c>
    </row>
    <row r="25" spans="1:4">
      <c r="A25" s="119" t="str">
        <f t="shared" si="0"/>
        <v>107 (独)家畜改良ｾﾝﾀｰ十勝</v>
      </c>
      <c r="B25" s="5">
        <v>107</v>
      </c>
      <c r="C25" t="s">
        <v>776</v>
      </c>
    </row>
    <row r="26" spans="1:4">
      <c r="A26" s="119" t="str">
        <f t="shared" si="0"/>
        <v>108 (国)農研北海中央農場</v>
      </c>
      <c r="B26" s="5">
        <v>108</v>
      </c>
      <c r="C26" s="123" t="s">
        <v>777</v>
      </c>
      <c r="D26" t="s">
        <v>778</v>
      </c>
    </row>
    <row r="27" spans="1:4">
      <c r="A27" s="119" t="str">
        <f t="shared" si="0"/>
        <v>109 (国)農研胆振農場</v>
      </c>
      <c r="B27" s="5">
        <v>109</v>
      </c>
      <c r="C27" s="123" t="s">
        <v>779</v>
      </c>
      <c r="D27" t="s">
        <v>780</v>
      </c>
    </row>
    <row r="28" spans="1:4">
      <c r="A28" s="119" t="str">
        <f t="shared" si="0"/>
        <v>110 (国)農研北海農場後志</v>
      </c>
      <c r="B28" s="5">
        <v>110</v>
      </c>
      <c r="C28" s="123" t="s">
        <v>781</v>
      </c>
      <c r="D28" t="s">
        <v>782</v>
      </c>
    </row>
    <row r="29" spans="1:4">
      <c r="A29" s="119" t="str">
        <f t="shared" si="0"/>
        <v>111 (国)農研十勝農場</v>
      </c>
      <c r="B29" s="5">
        <v>111</v>
      </c>
      <c r="C29" s="123" t="s">
        <v>783</v>
      </c>
      <c r="D29" t="s">
        <v>784</v>
      </c>
    </row>
    <row r="30" spans="1:4">
      <c r="A30" s="119" t="str">
        <f t="shared" si="0"/>
        <v>113 横浜植防札幌支所</v>
      </c>
      <c r="B30" s="5">
        <v>113</v>
      </c>
      <c r="C30" t="s">
        <v>785</v>
      </c>
    </row>
    <row r="31" spans="1:4">
      <c r="A31" s="119" t="str">
        <f t="shared" si="0"/>
        <v>114 (国)農研札幌拠点</v>
      </c>
      <c r="B31" s="5">
        <v>114</v>
      </c>
      <c r="C31" s="123" t="s">
        <v>786</v>
      </c>
      <c r="D31" t="s">
        <v>787</v>
      </c>
    </row>
    <row r="32" spans="1:4">
      <c r="A32" s="119" t="str">
        <f t="shared" si="0"/>
        <v>115 (国)農研芽室拠点</v>
      </c>
      <c r="B32" s="5">
        <v>115</v>
      </c>
      <c r="C32" s="123" t="s">
        <v>788</v>
      </c>
      <c r="D32" t="s">
        <v>789</v>
      </c>
    </row>
    <row r="33" spans="1:4">
      <c r="A33" s="119" t="str">
        <f t="shared" si="0"/>
        <v>117 (国)水研資源研札幌</v>
      </c>
      <c r="B33" s="5">
        <v>117</v>
      </c>
      <c r="C33" t="s">
        <v>790</v>
      </c>
    </row>
    <row r="34" spans="1:4">
      <c r="A34" s="119" t="str">
        <f t="shared" si="0"/>
        <v>118 北海道漁業調整事務所</v>
      </c>
      <c r="B34" s="5">
        <v>118</v>
      </c>
      <c r="C34" t="s">
        <v>791</v>
      </c>
    </row>
    <row r="35" spans="1:4">
      <c r="A35" s="119" t="str">
        <f t="shared" si="0"/>
        <v>122 (独)消費安全ｾﾝﾀｰ札幌</v>
      </c>
      <c r="B35" s="5">
        <v>122</v>
      </c>
      <c r="C35" t="s">
        <v>792</v>
      </c>
    </row>
    <row r="36" spans="1:4">
      <c r="A36" s="119" t="str">
        <f t="shared" si="0"/>
        <v>124 動物検疫所北海道東北</v>
      </c>
      <c r="B36" s="5">
        <v>124</v>
      </c>
      <c r="C36" t="s">
        <v>793</v>
      </c>
    </row>
    <row r="37" spans="1:4">
      <c r="A37" s="119" t="str">
        <f>B37&amp;" "&amp;C37</f>
        <v>125 (国)水研資源研釧路</v>
      </c>
      <c r="B37" s="5" t="s">
        <v>794</v>
      </c>
      <c r="C37" t="s">
        <v>795</v>
      </c>
    </row>
    <row r="38" spans="1:4">
      <c r="A38" s="119" t="str">
        <f t="shared" si="0"/>
        <v>142 (独)家畜改良ｾﾝﾀｰ奥羽</v>
      </c>
      <c r="B38" s="5">
        <v>142</v>
      </c>
      <c r="C38" t="s">
        <v>796</v>
      </c>
    </row>
    <row r="39" spans="1:4">
      <c r="A39" s="119" t="str">
        <f t="shared" si="0"/>
        <v>144 (国)農研上北農場</v>
      </c>
      <c r="B39" s="5">
        <v>144</v>
      </c>
      <c r="C39" s="123" t="s">
        <v>797</v>
      </c>
      <c r="D39" t="s">
        <v>798</v>
      </c>
    </row>
    <row r="40" spans="1:4">
      <c r="A40" s="119" t="str">
        <f t="shared" si="0"/>
        <v>145 北奥羽調査管理事務所</v>
      </c>
      <c r="B40" s="5">
        <v>145</v>
      </c>
      <c r="C40" t="s">
        <v>799</v>
      </c>
    </row>
    <row r="41" spans="1:4">
      <c r="A41" s="119" t="str">
        <f t="shared" si="0"/>
        <v>156 津軽土地改良建設事務</v>
      </c>
      <c r="B41" s="5">
        <v>156</v>
      </c>
      <c r="C41" t="s">
        <v>800</v>
      </c>
    </row>
    <row r="42" spans="1:4">
      <c r="A42" s="119" t="str">
        <f t="shared" si="0"/>
        <v>157 会津南部農業水利事業</v>
      </c>
      <c r="B42" s="5">
        <v>157</v>
      </c>
      <c r="C42" t="s">
        <v>801</v>
      </c>
    </row>
    <row r="43" spans="1:4">
      <c r="A43" s="119" t="str">
        <f t="shared" si="0"/>
        <v>158 旭川農業水利事業所</v>
      </c>
      <c r="B43" s="5">
        <v>158</v>
      </c>
      <c r="C43" t="s">
        <v>802</v>
      </c>
    </row>
    <row r="44" spans="1:4">
      <c r="A44" s="119" t="str">
        <f t="shared" si="0"/>
        <v>159 岩手山麓農水事業所</v>
      </c>
      <c r="B44" s="5">
        <v>159</v>
      </c>
      <c r="C44" t="s">
        <v>803</v>
      </c>
    </row>
    <row r="45" spans="1:4">
      <c r="A45" s="119" t="str">
        <f t="shared" si="0"/>
        <v>160 最上川下流左岸事業所</v>
      </c>
      <c r="B45" s="5">
        <v>160</v>
      </c>
      <c r="C45" t="s">
        <v>804</v>
      </c>
    </row>
    <row r="46" spans="1:4">
      <c r="A46" s="119" t="str">
        <f t="shared" si="0"/>
        <v>177 (国)農研盛岡拠点</v>
      </c>
      <c r="B46" s="5">
        <v>177</v>
      </c>
      <c r="C46" s="123" t="s">
        <v>805</v>
      </c>
      <c r="D46" t="s">
        <v>806</v>
      </c>
    </row>
    <row r="47" spans="1:4">
      <c r="A47" s="119" t="str">
        <f t="shared" si="0"/>
        <v>178 (独)家畜改良ｾﾝﾀｰ岩手</v>
      </c>
      <c r="B47" s="5">
        <v>178</v>
      </c>
      <c r="C47" t="s">
        <v>807</v>
      </c>
    </row>
    <row r="48" spans="1:4">
      <c r="A48" s="119" t="str">
        <f t="shared" si="0"/>
        <v>183 北上調査管理事務所</v>
      </c>
      <c r="B48" s="5">
        <v>183</v>
      </c>
      <c r="C48" t="s">
        <v>808</v>
      </c>
    </row>
    <row r="49" spans="1:4">
      <c r="A49" s="119" t="str">
        <f t="shared" si="0"/>
        <v>200 東北農政局</v>
      </c>
      <c r="B49" s="5">
        <v>200</v>
      </c>
      <c r="C49" t="s">
        <v>809</v>
      </c>
    </row>
    <row r="50" spans="1:4">
      <c r="A50" s="119" t="str">
        <f t="shared" si="0"/>
        <v>201 東北農政局技術事務所</v>
      </c>
      <c r="B50" s="5">
        <v>201</v>
      </c>
      <c r="C50" t="s">
        <v>810</v>
      </c>
    </row>
    <row r="51" spans="1:4">
      <c r="A51" s="119" t="str">
        <f>B51&amp;" "&amp;C51</f>
        <v>206 (国)水研資源研塩釜</v>
      </c>
      <c r="B51" s="5">
        <v>206</v>
      </c>
      <c r="C51" t="s">
        <v>811</v>
      </c>
    </row>
    <row r="52" spans="1:4">
      <c r="A52" s="119" t="str">
        <f t="shared" si="0"/>
        <v>209 仙台漁業調整事務所</v>
      </c>
      <c r="B52" s="5">
        <v>209</v>
      </c>
      <c r="C52" t="s">
        <v>812</v>
      </c>
    </row>
    <row r="53" spans="1:4">
      <c r="A53" s="119" t="str">
        <f t="shared" si="0"/>
        <v>211 横浜植防塩釜支所</v>
      </c>
      <c r="B53" s="5">
        <v>211</v>
      </c>
      <c r="C53" t="s">
        <v>813</v>
      </c>
    </row>
    <row r="54" spans="1:4">
      <c r="A54" s="119" t="str">
        <f t="shared" si="0"/>
        <v>232 (国)農研大仙拠点</v>
      </c>
      <c r="B54" s="5">
        <v>232</v>
      </c>
      <c r="C54" s="123" t="s">
        <v>814</v>
      </c>
      <c r="D54" t="s">
        <v>815</v>
      </c>
    </row>
    <row r="55" spans="1:4">
      <c r="A55" s="119" t="str">
        <f t="shared" si="0"/>
        <v>234 西奥羽調査管理事務所</v>
      </c>
      <c r="B55" s="5">
        <v>234</v>
      </c>
      <c r="C55" t="s">
        <v>816</v>
      </c>
    </row>
    <row r="56" spans="1:4">
      <c r="A56" s="119" t="str">
        <f t="shared" si="0"/>
        <v>236 平鹿平野農水事業所</v>
      </c>
      <c r="B56" s="5">
        <v>236</v>
      </c>
      <c r="C56" t="s">
        <v>817</v>
      </c>
    </row>
    <row r="57" spans="1:4">
      <c r="A57" s="119" t="str">
        <f t="shared" si="0"/>
        <v>237 八郎潟農業水利事業所</v>
      </c>
      <c r="B57" s="120" t="s">
        <v>818</v>
      </c>
      <c r="C57" s="116" t="s">
        <v>819</v>
      </c>
      <c r="D57" s="67" t="s">
        <v>765</v>
      </c>
    </row>
    <row r="58" spans="1:4">
      <c r="A58" s="119" t="str">
        <f t="shared" si="0"/>
        <v>272 (国)農研福島拠点</v>
      </c>
      <c r="B58" s="5">
        <v>272</v>
      </c>
      <c r="C58" s="123" t="s">
        <v>820</v>
      </c>
      <c r="D58" t="s">
        <v>821</v>
      </c>
    </row>
    <row r="59" spans="1:4">
      <c r="A59" s="119" t="str">
        <f t="shared" si="0"/>
        <v>273 (独)家畜改良ｾﾝﾀｰ本所</v>
      </c>
      <c r="B59" s="5">
        <v>273</v>
      </c>
      <c r="C59" t="s">
        <v>822</v>
      </c>
    </row>
    <row r="60" spans="1:4">
      <c r="A60" s="119" t="str">
        <f t="shared" si="0"/>
        <v>277 阿武隈調査管理事務所</v>
      </c>
      <c r="B60" s="5">
        <v>277</v>
      </c>
      <c r="C60" t="s">
        <v>823</v>
      </c>
    </row>
    <row r="61" spans="1:4">
      <c r="A61" s="119" t="str">
        <f t="shared" si="0"/>
        <v>286 東北農政局(震災復興)</v>
      </c>
      <c r="B61" s="5" t="s">
        <v>824</v>
      </c>
      <c r="C61" t="s">
        <v>825</v>
      </c>
    </row>
    <row r="62" spans="1:4">
      <c r="A62" s="119" t="str">
        <f t="shared" si="0"/>
        <v>287 (独)消費安全ｾﾝﾀｰ仙台</v>
      </c>
      <c r="B62" s="5">
        <v>287</v>
      </c>
      <c r="C62" t="s">
        <v>826</v>
      </c>
    </row>
    <row r="63" spans="1:4">
      <c r="A63" s="119" t="str">
        <f t="shared" si="0"/>
        <v>288 河南二期農業水利事業</v>
      </c>
      <c r="B63" s="5">
        <v>288</v>
      </c>
      <c r="C63" t="s">
        <v>827</v>
      </c>
    </row>
    <row r="64" spans="1:4">
      <c r="A64" s="119" t="str">
        <f>B64&amp;" "&amp;C64</f>
        <v>291 東北農政局(青森）</v>
      </c>
      <c r="B64" s="5">
        <v>291</v>
      </c>
      <c r="C64" t="s">
        <v>828</v>
      </c>
      <c r="D64" s="119" t="s">
        <v>829</v>
      </c>
    </row>
    <row r="65" spans="1:7">
      <c r="A65" s="119" t="str">
        <f>B65&amp;" "&amp;C65</f>
        <v>292 東北農政局(岩手）</v>
      </c>
      <c r="B65" s="5">
        <v>292</v>
      </c>
      <c r="C65" t="s">
        <v>830</v>
      </c>
    </row>
    <row r="66" spans="1:7">
      <c r="A66" s="119" t="str">
        <f>B66&amp;" "&amp;C66</f>
        <v>293 東北農政局(秋田）</v>
      </c>
      <c r="B66" s="5">
        <v>293</v>
      </c>
      <c r="C66" t="s">
        <v>831</v>
      </c>
    </row>
    <row r="67" spans="1:7">
      <c r="A67" s="119" t="str">
        <f>B67&amp;" "&amp;C67</f>
        <v>294 東北農政局(山形）</v>
      </c>
      <c r="B67" s="5">
        <v>294</v>
      </c>
      <c r="C67" t="s">
        <v>832</v>
      </c>
    </row>
    <row r="68" spans="1:7">
      <c r="A68" s="119" t="str">
        <f>B68&amp;" "&amp;C68</f>
        <v>295 東北農政局(福島）</v>
      </c>
      <c r="B68" s="5">
        <v>295</v>
      </c>
      <c r="C68" t="s">
        <v>833</v>
      </c>
    </row>
    <row r="69" spans="1:7">
      <c r="A69" s="119" t="str">
        <f t="shared" ref="A69:A136" si="1">B69&amp;" "&amp;C69</f>
        <v>296 田沢二期農業水利事業</v>
      </c>
      <c r="B69" s="5">
        <v>296</v>
      </c>
      <c r="C69" t="s">
        <v>834</v>
      </c>
      <c r="D69" s="119" t="s">
        <v>835</v>
      </c>
    </row>
    <row r="70" spans="1:7">
      <c r="A70" s="119" t="str">
        <f t="shared" si="1"/>
        <v>299 和賀中央農水事業所</v>
      </c>
      <c r="B70" s="5">
        <v>299</v>
      </c>
      <c r="C70" t="s">
        <v>836</v>
      </c>
      <c r="D70" s="119" t="s">
        <v>837</v>
      </c>
      <c r="E70" s="67"/>
      <c r="F70" s="67"/>
      <c r="G70" s="67"/>
    </row>
    <row r="71" spans="1:7">
      <c r="A71" s="119" t="str">
        <f t="shared" si="1"/>
        <v>303 (国)農研常陸大宮拠点</v>
      </c>
      <c r="B71" s="5">
        <v>303</v>
      </c>
      <c r="C71" s="123" t="s">
        <v>838</v>
      </c>
      <c r="D71" t="s">
        <v>839</v>
      </c>
    </row>
    <row r="72" spans="1:7">
      <c r="A72" s="119" t="str">
        <f t="shared" si="1"/>
        <v>304 (独)家畜改良ｾﾝﾀｰ茨城</v>
      </c>
      <c r="B72" s="5">
        <v>304</v>
      </c>
      <c r="C72" t="s">
        <v>840</v>
      </c>
    </row>
    <row r="73" spans="1:7">
      <c r="A73" s="119" t="str">
        <f t="shared" si="1"/>
        <v>307 (国)水研技術研神栖</v>
      </c>
      <c r="B73" s="5">
        <v>307</v>
      </c>
      <c r="C73" t="s">
        <v>841</v>
      </c>
    </row>
    <row r="74" spans="1:7">
      <c r="A74" s="119" t="str">
        <f t="shared" si="1"/>
        <v>310 那珂川沿岸農水事業所</v>
      </c>
      <c r="B74" s="5">
        <v>310</v>
      </c>
      <c r="C74" t="s">
        <v>842</v>
      </c>
    </row>
    <row r="75" spans="1:7">
      <c r="A75" s="119" t="str">
        <f t="shared" si="1"/>
        <v>322 (国)農研那須塩原拠点</v>
      </c>
      <c r="B75" s="5">
        <v>322</v>
      </c>
      <c r="C75" s="123" t="s">
        <v>843</v>
      </c>
      <c r="D75" t="s">
        <v>844</v>
      </c>
    </row>
    <row r="76" spans="1:7">
      <c r="A76" s="119" t="str">
        <f t="shared" si="1"/>
        <v>332 (国)農研嬬恋農場</v>
      </c>
      <c r="B76" s="5">
        <v>332</v>
      </c>
      <c r="C76" s="123" t="s">
        <v>845</v>
      </c>
      <c r="D76" t="s">
        <v>846</v>
      </c>
    </row>
    <row r="77" spans="1:7">
      <c r="A77" s="119" t="str">
        <f t="shared" si="1"/>
        <v>342 関東農政局技術事務所</v>
      </c>
      <c r="B77" s="5">
        <v>342</v>
      </c>
      <c r="C77" t="s">
        <v>847</v>
      </c>
    </row>
    <row r="78" spans="1:7">
      <c r="A78" s="119" t="str">
        <f t="shared" si="1"/>
        <v>346 荒川中部農水事業所</v>
      </c>
      <c r="B78" s="5">
        <v>346</v>
      </c>
      <c r="C78" t="s">
        <v>848</v>
      </c>
    </row>
    <row r="79" spans="1:7">
      <c r="A79" s="119" t="str">
        <f t="shared" si="1"/>
        <v>352 利根調管理事務所</v>
      </c>
      <c r="B79" s="5">
        <v>352</v>
      </c>
      <c r="C79" t="s">
        <v>849</v>
      </c>
    </row>
    <row r="80" spans="1:7">
      <c r="A80" s="119" t="str">
        <f t="shared" si="1"/>
        <v>354 横浜植防成田支所</v>
      </c>
      <c r="B80" s="5">
        <v>354</v>
      </c>
      <c r="C80" t="s">
        <v>850</v>
      </c>
    </row>
    <row r="81" spans="1:4">
      <c r="A81" s="119" t="str">
        <f t="shared" si="1"/>
        <v>355 動物検疫所成田支所</v>
      </c>
      <c r="B81" s="5">
        <v>355</v>
      </c>
      <c r="C81" t="s">
        <v>851</v>
      </c>
      <c r="D81" s="119" t="s">
        <v>852</v>
      </c>
    </row>
    <row r="82" spans="1:4">
      <c r="A82" s="119" t="str">
        <f t="shared" si="1"/>
        <v>359 印旛沼二期農業水利事</v>
      </c>
      <c r="B82" s="5">
        <v>359</v>
      </c>
      <c r="C82" t="s">
        <v>853</v>
      </c>
    </row>
    <row r="83" spans="1:4">
      <c r="A83" s="119" t="str">
        <f t="shared" si="1"/>
        <v>360 手賀沼農地防災事業所</v>
      </c>
      <c r="B83" s="120" t="s">
        <v>854</v>
      </c>
      <c r="C83" s="116" t="s">
        <v>855</v>
      </c>
      <c r="D83" t="s">
        <v>765</v>
      </c>
    </row>
    <row r="84" spans="1:4">
      <c r="A84" s="119" t="str">
        <f t="shared" si="1"/>
        <v>365 関東農政局</v>
      </c>
      <c r="B84" s="5">
        <v>365</v>
      </c>
      <c r="C84" t="s">
        <v>856</v>
      </c>
    </row>
    <row r="85" spans="1:4">
      <c r="A85" s="119" t="str">
        <f t="shared" si="1"/>
        <v>371 動物医薬品検査所</v>
      </c>
      <c r="B85" s="5">
        <v>371</v>
      </c>
      <c r="C85" t="s">
        <v>857</v>
      </c>
    </row>
    <row r="86" spans="1:4">
      <c r="A86" s="119" t="str">
        <f t="shared" si="1"/>
        <v>372 農林水産研修所</v>
      </c>
      <c r="B86" s="5">
        <v>372</v>
      </c>
      <c r="C86" t="s">
        <v>858</v>
      </c>
    </row>
    <row r="87" spans="1:4">
      <c r="A87" s="119" t="str">
        <f t="shared" si="1"/>
        <v>375 横浜植防東京支所</v>
      </c>
      <c r="B87" s="5">
        <v>375</v>
      </c>
      <c r="C87" t="s">
        <v>859</v>
      </c>
    </row>
    <row r="88" spans="1:4">
      <c r="A88" s="119" t="str">
        <f t="shared" si="1"/>
        <v>378 (国)農研小平拠点</v>
      </c>
      <c r="B88" s="5">
        <v>378</v>
      </c>
      <c r="C88" s="123" t="s">
        <v>860</v>
      </c>
      <c r="D88" t="s">
        <v>861</v>
      </c>
    </row>
    <row r="89" spans="1:4">
      <c r="A89" s="119" t="str">
        <f t="shared" si="1"/>
        <v>382 (独)消費安全ｾﾝﾀｰ本部</v>
      </c>
      <c r="B89" s="5">
        <v>382</v>
      </c>
      <c r="C89" t="s">
        <v>862</v>
      </c>
    </row>
    <row r="90" spans="1:4">
      <c r="A90" s="119" t="str">
        <f t="shared" si="1"/>
        <v>383 (独)消費安全ｾﾝﾀｰ農薬</v>
      </c>
      <c r="B90" s="5">
        <v>383</v>
      </c>
      <c r="C90" t="s">
        <v>863</v>
      </c>
    </row>
    <row r="91" spans="1:4">
      <c r="A91" s="119" t="str">
        <f t="shared" si="1"/>
        <v>384 (独)消費安全ｾﾝﾀｰ横浜</v>
      </c>
      <c r="B91" s="5">
        <v>384</v>
      </c>
      <c r="C91" t="s">
        <v>864</v>
      </c>
    </row>
    <row r="92" spans="1:4">
      <c r="A92" s="119" t="str">
        <f t="shared" si="1"/>
        <v>385 (国)農研さいたま拠点</v>
      </c>
      <c r="B92" s="5">
        <v>385</v>
      </c>
      <c r="C92" s="123" t="s">
        <v>865</v>
      </c>
      <c r="D92" t="s">
        <v>866</v>
      </c>
    </row>
    <row r="93" spans="1:4">
      <c r="A93" s="119" t="str">
        <f t="shared" si="1"/>
        <v>386 横浜植物防疫所羽田空</v>
      </c>
      <c r="B93" s="5">
        <v>386</v>
      </c>
      <c r="C93" t="s">
        <v>867</v>
      </c>
    </row>
    <row r="94" spans="1:4">
      <c r="A94" s="119" t="str">
        <f t="shared" si="1"/>
        <v>387 動物検疫所羽田空港支</v>
      </c>
      <c r="B94" s="5">
        <v>387</v>
      </c>
      <c r="C94" t="s">
        <v>868</v>
      </c>
    </row>
    <row r="95" spans="1:4">
      <c r="A95" s="119" t="str">
        <f t="shared" si="1"/>
        <v>393 横浜植物防疫所</v>
      </c>
      <c r="B95" s="5">
        <v>393</v>
      </c>
      <c r="C95" t="s">
        <v>869</v>
      </c>
    </row>
    <row r="96" spans="1:4">
      <c r="A96" s="119" t="str">
        <f t="shared" si="1"/>
        <v>394 動物検疫所</v>
      </c>
      <c r="B96" s="5">
        <v>394</v>
      </c>
      <c r="C96" t="s">
        <v>870</v>
      </c>
    </row>
    <row r="97" spans="1:4">
      <c r="A97" s="119" t="str">
        <f>B97&amp;" "&amp;C97</f>
        <v>395 (国)水研資源研究所</v>
      </c>
      <c r="B97" s="5">
        <v>395</v>
      </c>
      <c r="C97" t="s">
        <v>871</v>
      </c>
    </row>
    <row r="98" spans="1:4">
      <c r="A98" s="119" t="str">
        <f t="shared" si="1"/>
        <v>396 (国)水研機構本部</v>
      </c>
      <c r="B98" s="5">
        <v>396</v>
      </c>
      <c r="C98" t="s">
        <v>872</v>
      </c>
    </row>
    <row r="99" spans="1:4">
      <c r="A99" s="119" t="str">
        <f>B99&amp;" "&amp;C99</f>
        <v>397 (国)水研開発調査セ</v>
      </c>
      <c r="B99" s="120">
        <v>397</v>
      </c>
      <c r="C99" s="116" t="s">
        <v>873</v>
      </c>
      <c r="D99" t="s">
        <v>874</v>
      </c>
    </row>
    <row r="100" spans="1:4">
      <c r="A100" s="119" t="str">
        <f t="shared" si="1"/>
        <v>402 (国)農研上越拠点</v>
      </c>
      <c r="B100" s="5">
        <v>402</v>
      </c>
      <c r="C100" s="123" t="s">
        <v>875</v>
      </c>
      <c r="D100" t="s">
        <v>876</v>
      </c>
    </row>
    <row r="101" spans="1:4">
      <c r="A101" s="119" t="str">
        <f t="shared" si="1"/>
        <v>403 (国)水研資源研新潟</v>
      </c>
      <c r="B101" s="5">
        <v>403</v>
      </c>
      <c r="C101" t="s">
        <v>877</v>
      </c>
    </row>
    <row r="102" spans="1:4">
      <c r="A102" s="119" t="str">
        <f t="shared" si="1"/>
        <v>406 横浜植防新潟支所</v>
      </c>
      <c r="B102" s="5">
        <v>406</v>
      </c>
      <c r="C102" t="s">
        <v>878</v>
      </c>
    </row>
    <row r="103" spans="1:4">
      <c r="A103" s="119" t="str">
        <f t="shared" si="1"/>
        <v>407 信濃川水系調査管理</v>
      </c>
      <c r="B103" s="5">
        <v>407</v>
      </c>
      <c r="C103" t="s">
        <v>879</v>
      </c>
    </row>
    <row r="104" spans="1:4">
      <c r="A104" s="119" t="str">
        <f t="shared" si="1"/>
        <v>424 新潟漁業調整事務所</v>
      </c>
      <c r="B104" s="5">
        <v>424</v>
      </c>
      <c r="C104" t="s">
        <v>880</v>
      </c>
    </row>
    <row r="105" spans="1:4">
      <c r="A105" s="119" t="str">
        <f t="shared" si="1"/>
        <v>425 北陸農政局（新潟）</v>
      </c>
      <c r="B105" s="5">
        <v>425</v>
      </c>
      <c r="C105" t="s">
        <v>881</v>
      </c>
    </row>
    <row r="106" spans="1:4">
      <c r="A106" s="119" t="str">
        <f t="shared" si="1"/>
        <v>426 加治川二期農水事業所</v>
      </c>
      <c r="B106" s="5">
        <v>426</v>
      </c>
      <c r="C106" t="s">
        <v>882</v>
      </c>
    </row>
    <row r="107" spans="1:4">
      <c r="A107" s="119" t="str">
        <f t="shared" si="1"/>
        <v>427 関川用水土地改良建設</v>
      </c>
      <c r="B107" s="5">
        <v>427</v>
      </c>
      <c r="C107" s="116" t="s">
        <v>883</v>
      </c>
      <c r="D107" t="s">
        <v>884</v>
      </c>
    </row>
    <row r="108" spans="1:4">
      <c r="A108" s="119" t="str">
        <f t="shared" si="1"/>
        <v>428 信濃川左岸農水事業所</v>
      </c>
      <c r="B108" s="5">
        <v>428</v>
      </c>
      <c r="C108" t="s">
        <v>885</v>
      </c>
    </row>
    <row r="109" spans="1:4">
      <c r="A109" s="119" t="str">
        <f t="shared" si="1"/>
        <v>429 新津郷用水農水事業所</v>
      </c>
      <c r="B109" s="5">
        <v>429</v>
      </c>
      <c r="C109" t="s">
        <v>886</v>
      </c>
    </row>
    <row r="110" spans="1:4">
      <c r="A110" s="119" t="str">
        <f t="shared" si="1"/>
        <v>443 名古屋植防伏木富山</v>
      </c>
      <c r="B110" s="5">
        <v>443</v>
      </c>
      <c r="C110" t="s">
        <v>887</v>
      </c>
    </row>
    <row r="111" spans="1:4">
      <c r="A111" s="119" t="str">
        <f t="shared" si="1"/>
        <v>447 北陸農政局（富山）</v>
      </c>
      <c r="B111" s="5">
        <v>447</v>
      </c>
      <c r="C111" t="s">
        <v>888</v>
      </c>
    </row>
    <row r="112" spans="1:4">
      <c r="A112" s="119" t="str">
        <f t="shared" si="1"/>
        <v>448 水橋農地整備事業所</v>
      </c>
      <c r="B112" s="120" t="s">
        <v>889</v>
      </c>
      <c r="C112" s="116" t="s">
        <v>890</v>
      </c>
      <c r="D112" t="s">
        <v>891</v>
      </c>
    </row>
    <row r="113" spans="1:4">
      <c r="A113" s="119" t="str">
        <f t="shared" si="1"/>
        <v>455 北陸農政局</v>
      </c>
      <c r="B113" s="5">
        <v>455</v>
      </c>
      <c r="C113" t="s">
        <v>892</v>
      </c>
    </row>
    <row r="114" spans="1:4">
      <c r="A114" s="119" t="str">
        <f t="shared" si="1"/>
        <v>456 北陸農政局技術事務所</v>
      </c>
      <c r="B114" s="5">
        <v>456</v>
      </c>
      <c r="C114" t="s">
        <v>893</v>
      </c>
    </row>
    <row r="115" spans="1:4">
      <c r="A115" s="119" t="str">
        <f t="shared" si="1"/>
        <v>460 西北陸調査管理事務所</v>
      </c>
      <c r="B115" s="5">
        <v>460</v>
      </c>
      <c r="C115" t="s">
        <v>894</v>
      </c>
      <c r="D115" s="119" t="s">
        <v>895</v>
      </c>
    </row>
    <row r="116" spans="1:4">
      <c r="A116" s="119" t="str">
        <f t="shared" si="1"/>
        <v>467 河北潟周辺農地防災</v>
      </c>
      <c r="B116" s="5">
        <v>467</v>
      </c>
      <c r="C116" t="s">
        <v>896</v>
      </c>
    </row>
    <row r="117" spans="1:4">
      <c r="A117" s="119" t="str">
        <f t="shared" si="1"/>
        <v>490 新川流域農水事業所</v>
      </c>
      <c r="B117" s="5">
        <v>490</v>
      </c>
      <c r="C117" t="s">
        <v>897</v>
      </c>
    </row>
    <row r="118" spans="1:4">
      <c r="A118" s="119" t="str">
        <f t="shared" si="1"/>
        <v>491 北陸農政局（福井）</v>
      </c>
      <c r="B118" s="5">
        <v>491</v>
      </c>
      <c r="C118" t="s">
        <v>898</v>
      </c>
    </row>
    <row r="119" spans="1:4">
      <c r="A119" s="119" t="str">
        <f t="shared" si="1"/>
        <v>512 (国)農研北杜拠点</v>
      </c>
      <c r="B119" s="5">
        <v>512</v>
      </c>
      <c r="C119" s="123" t="s">
        <v>899</v>
      </c>
      <c r="D119" t="s">
        <v>900</v>
      </c>
    </row>
    <row r="120" spans="1:4">
      <c r="A120" s="119" t="str">
        <f t="shared" si="1"/>
        <v>514 (国)農研八岳農場</v>
      </c>
      <c r="B120" s="5">
        <v>514</v>
      </c>
      <c r="C120" s="123" t="s">
        <v>901</v>
      </c>
      <c r="D120" t="s">
        <v>902</v>
      </c>
    </row>
    <row r="121" spans="1:4">
      <c r="A121" s="119" t="str">
        <f t="shared" si="1"/>
        <v>515 (国)農研御代田拠点</v>
      </c>
      <c r="B121" s="5">
        <v>515</v>
      </c>
      <c r="C121" s="123" t="s">
        <v>903</v>
      </c>
      <c r="D121" t="s">
        <v>904</v>
      </c>
    </row>
    <row r="122" spans="1:4">
      <c r="A122" s="119" t="str">
        <f t="shared" si="1"/>
        <v>516 (独)家畜改良ｾﾝﾀｰ長野</v>
      </c>
      <c r="B122" s="5">
        <v>516</v>
      </c>
      <c r="C122" t="s">
        <v>905</v>
      </c>
    </row>
    <row r="123" spans="1:4">
      <c r="A123" s="119" t="str">
        <f t="shared" si="1"/>
        <v>521 関東農政局（茨城）</v>
      </c>
      <c r="B123" s="5">
        <v>521</v>
      </c>
      <c r="C123" t="s">
        <v>906</v>
      </c>
    </row>
    <row r="124" spans="1:4">
      <c r="A124" s="119" t="str">
        <f t="shared" si="1"/>
        <v>522 関東農政局（栃木）</v>
      </c>
      <c r="B124" s="5">
        <v>522</v>
      </c>
      <c r="C124" t="s">
        <v>907</v>
      </c>
    </row>
    <row r="125" spans="1:4">
      <c r="A125" s="119" t="str">
        <f t="shared" si="1"/>
        <v>523 関東農政局（群馬）</v>
      </c>
      <c r="B125" s="5">
        <v>523</v>
      </c>
      <c r="C125" t="s">
        <v>908</v>
      </c>
    </row>
    <row r="126" spans="1:4">
      <c r="A126" s="119" t="str">
        <f t="shared" si="1"/>
        <v>524 関東農政局（千葉）</v>
      </c>
      <c r="B126" s="5">
        <v>524</v>
      </c>
      <c r="C126" t="s">
        <v>909</v>
      </c>
    </row>
    <row r="127" spans="1:4">
      <c r="A127" s="119" t="str">
        <f t="shared" si="1"/>
        <v>525 関東農政局（東京）</v>
      </c>
      <c r="B127" s="5">
        <v>525</v>
      </c>
      <c r="C127" t="s">
        <v>910</v>
      </c>
    </row>
    <row r="128" spans="1:4">
      <c r="A128" s="119" t="str">
        <f t="shared" si="1"/>
        <v>526 関東農政局（神奈川）</v>
      </c>
      <c r="B128" s="5">
        <v>526</v>
      </c>
      <c r="C128" t="s">
        <v>911</v>
      </c>
    </row>
    <row r="129" spans="1:4">
      <c r="A129" s="119" t="str">
        <f t="shared" si="1"/>
        <v>527 関東農政局（山梨）</v>
      </c>
      <c r="B129" s="5">
        <v>527</v>
      </c>
      <c r="C129" t="s">
        <v>912</v>
      </c>
    </row>
    <row r="130" spans="1:4">
      <c r="A130" s="119" t="str">
        <f t="shared" si="1"/>
        <v>528 関東農政局（長野）</v>
      </c>
      <c r="B130" s="5">
        <v>528</v>
      </c>
      <c r="C130" t="s">
        <v>913</v>
      </c>
    </row>
    <row r="131" spans="1:4">
      <c r="A131" s="119" t="str">
        <f t="shared" si="1"/>
        <v>529 関東農政局（静岡）</v>
      </c>
      <c r="B131" s="5">
        <v>529</v>
      </c>
      <c r="C131" t="s">
        <v>914</v>
      </c>
    </row>
    <row r="132" spans="1:4">
      <c r="A132" s="119" t="str">
        <f t="shared" si="1"/>
        <v>543 (国)農研興津ｶﾝｷﾂ拠点</v>
      </c>
      <c r="B132" s="5">
        <v>543</v>
      </c>
      <c r="C132" s="123" t="s">
        <v>915</v>
      </c>
      <c r="D132" t="s">
        <v>916</v>
      </c>
    </row>
    <row r="133" spans="1:4">
      <c r="A133" s="119" t="str">
        <f t="shared" si="1"/>
        <v>544 (国)農研金谷拠点</v>
      </c>
      <c r="B133" s="5">
        <v>544</v>
      </c>
      <c r="C133" s="123" t="s">
        <v>917</v>
      </c>
      <c r="D133" t="s">
        <v>918</v>
      </c>
    </row>
    <row r="134" spans="1:4">
      <c r="A134" s="119" t="str">
        <f t="shared" si="1"/>
        <v>547 名古屋植防清水支所</v>
      </c>
      <c r="B134" s="5">
        <v>547</v>
      </c>
      <c r="C134" t="s">
        <v>919</v>
      </c>
    </row>
    <row r="135" spans="1:4">
      <c r="A135" s="119" t="str">
        <f>B135&amp;" "&amp;C135</f>
        <v>548 (国)水研資源研清水</v>
      </c>
      <c r="B135" s="5">
        <v>548</v>
      </c>
      <c r="C135" t="s">
        <v>920</v>
      </c>
    </row>
    <row r="136" spans="1:4">
      <c r="A136" s="119" t="str">
        <f t="shared" si="1"/>
        <v>550 西関東調査管理事務所</v>
      </c>
      <c r="B136" s="5">
        <v>550</v>
      </c>
      <c r="C136" t="s">
        <v>921</v>
      </c>
    </row>
    <row r="137" spans="1:4">
      <c r="A137" s="119" t="str">
        <f t="shared" ref="A137:A200" si="2">B137&amp;" "&amp;C137</f>
        <v>553 三方原二期農水事業所</v>
      </c>
      <c r="B137" s="5">
        <v>553</v>
      </c>
      <c r="C137" t="s">
        <v>922</v>
      </c>
    </row>
    <row r="138" spans="1:4">
      <c r="A138" s="119" t="str">
        <f t="shared" si="2"/>
        <v>554 茨城中部農地整備事業</v>
      </c>
      <c r="B138" s="5">
        <v>554</v>
      </c>
      <c r="C138" t="s">
        <v>923</v>
      </c>
    </row>
    <row r="139" spans="1:4">
      <c r="A139" s="119" t="str">
        <f t="shared" si="2"/>
        <v>555 栃木南部農業水利事業</v>
      </c>
      <c r="B139" s="5">
        <v>555</v>
      </c>
      <c r="C139" t="s">
        <v>924</v>
      </c>
    </row>
    <row r="140" spans="1:4">
      <c r="A140" s="119" t="str">
        <f t="shared" si="2"/>
        <v>556 (国)農研生研センター</v>
      </c>
      <c r="B140" s="5">
        <v>556</v>
      </c>
      <c r="C140" t="s">
        <v>925</v>
      </c>
    </row>
    <row r="141" spans="1:4">
      <c r="A141" s="119" t="str">
        <f t="shared" si="2"/>
        <v>560 東海農政局</v>
      </c>
      <c r="B141" s="5">
        <v>560</v>
      </c>
      <c r="C141" t="s">
        <v>926</v>
      </c>
    </row>
    <row r="142" spans="1:4">
      <c r="A142" s="119" t="str">
        <f t="shared" si="2"/>
        <v>563 木曽川水系調査管理事</v>
      </c>
      <c r="B142" s="5">
        <v>563</v>
      </c>
      <c r="C142" t="s">
        <v>927</v>
      </c>
    </row>
    <row r="143" spans="1:4">
      <c r="A143" s="119" t="str">
        <f t="shared" si="2"/>
        <v>565 東海農政局技術事務所</v>
      </c>
      <c r="B143" s="5">
        <v>565</v>
      </c>
      <c r="C143" t="s">
        <v>928</v>
      </c>
    </row>
    <row r="144" spans="1:4">
      <c r="A144" s="119" t="str">
        <f t="shared" si="2"/>
        <v>571 名古屋植物防疫所</v>
      </c>
      <c r="B144" s="5">
        <v>571</v>
      </c>
      <c r="C144" t="s">
        <v>929</v>
      </c>
    </row>
    <row r="145" spans="1:4">
      <c r="A145" s="119" t="str">
        <f t="shared" si="2"/>
        <v>573 (独)家畜改良ｾﾝﾀｰ岡崎</v>
      </c>
      <c r="B145" s="5">
        <v>573</v>
      </c>
      <c r="C145" t="s">
        <v>930</v>
      </c>
    </row>
    <row r="146" spans="1:4">
      <c r="A146" s="119" t="str">
        <f t="shared" si="2"/>
        <v>576 動物検疫所中部空港</v>
      </c>
      <c r="B146" s="5">
        <v>576</v>
      </c>
      <c r="C146" t="s">
        <v>931</v>
      </c>
    </row>
    <row r="147" spans="1:4">
      <c r="A147" s="119" t="str">
        <f t="shared" si="2"/>
        <v>580 矢総二期農地防災事業</v>
      </c>
      <c r="B147" s="5">
        <v>580</v>
      </c>
      <c r="C147" t="s">
        <v>932</v>
      </c>
    </row>
    <row r="148" spans="1:4">
      <c r="A148" s="119" t="str">
        <f t="shared" si="2"/>
        <v>587 (国)農研安濃拠点</v>
      </c>
      <c r="B148" s="5">
        <v>587</v>
      </c>
      <c r="C148" s="123" t="s">
        <v>933</v>
      </c>
      <c r="D148" t="s">
        <v>934</v>
      </c>
    </row>
    <row r="149" spans="1:4">
      <c r="A149" s="119" t="str">
        <f t="shared" si="2"/>
        <v>593 新濃尾農地防災事業所</v>
      </c>
      <c r="B149" s="5">
        <v>593</v>
      </c>
      <c r="C149" t="s">
        <v>935</v>
      </c>
    </row>
    <row r="150" spans="1:4">
      <c r="A150" s="119" t="str">
        <f t="shared" si="2"/>
        <v>594 名古屋植防中部空港</v>
      </c>
      <c r="B150" s="5">
        <v>594</v>
      </c>
      <c r="C150" t="s">
        <v>936</v>
      </c>
    </row>
    <row r="151" spans="1:4">
      <c r="A151" s="119" t="str">
        <f>B151&amp;" "&amp;C151</f>
        <v>595 (独)消費安全セ名古屋</v>
      </c>
      <c r="B151" s="5">
        <v>595</v>
      </c>
      <c r="C151" t="s">
        <v>937</v>
      </c>
    </row>
    <row r="152" spans="1:4">
      <c r="A152" s="119" t="str">
        <f>B152&amp;" "&amp;C152</f>
        <v>597 (国)水研技術研南勢</v>
      </c>
      <c r="B152" s="5">
        <v>597</v>
      </c>
      <c r="C152" t="s">
        <v>938</v>
      </c>
    </row>
    <row r="153" spans="1:4">
      <c r="A153" s="119" t="str">
        <f t="shared" si="2"/>
        <v>598 地方参事官（岐阜）</v>
      </c>
      <c r="B153" s="5">
        <v>598</v>
      </c>
      <c r="C153" t="s">
        <v>939</v>
      </c>
    </row>
    <row r="154" spans="1:4">
      <c r="A154" s="119" t="str">
        <f t="shared" si="2"/>
        <v>599 地方参事官（三重）</v>
      </c>
      <c r="B154" s="5">
        <v>599</v>
      </c>
      <c r="C154" t="s">
        <v>940</v>
      </c>
    </row>
    <row r="155" spans="1:4">
      <c r="A155" s="119" t="str">
        <f t="shared" si="2"/>
        <v>602 近畿農政局（滋賀）</v>
      </c>
      <c r="B155" s="5">
        <v>602</v>
      </c>
      <c r="C155" t="s">
        <v>941</v>
      </c>
    </row>
    <row r="156" spans="1:4">
      <c r="A156" s="119" t="str">
        <f t="shared" si="2"/>
        <v>606 湖東平野農業水利事業</v>
      </c>
      <c r="B156" s="5">
        <v>606</v>
      </c>
      <c r="C156" t="s">
        <v>942</v>
      </c>
    </row>
    <row r="157" spans="1:4">
      <c r="A157" s="119" t="str">
        <f t="shared" si="2"/>
        <v>610 近畿農政局</v>
      </c>
      <c r="B157" s="5">
        <v>610</v>
      </c>
      <c r="C157" t="s">
        <v>943</v>
      </c>
    </row>
    <row r="158" spans="1:4">
      <c r="A158" s="119" t="str">
        <f t="shared" si="2"/>
        <v>612 近畿農政局技術事務所</v>
      </c>
      <c r="B158" s="5">
        <v>612</v>
      </c>
      <c r="C158" t="s">
        <v>944</v>
      </c>
    </row>
    <row r="159" spans="1:4">
      <c r="A159" s="119" t="str">
        <f t="shared" si="2"/>
        <v>613 淀川水系土地改良調査</v>
      </c>
      <c r="B159" s="5">
        <v>613</v>
      </c>
      <c r="C159" t="s">
        <v>945</v>
      </c>
    </row>
    <row r="160" spans="1:4">
      <c r="A160" s="119" t="str">
        <f t="shared" si="2"/>
        <v>617 亀岡中部農地整備事業</v>
      </c>
      <c r="B160" s="5">
        <v>617</v>
      </c>
      <c r="C160" t="s">
        <v>946</v>
      </c>
    </row>
    <row r="161" spans="1:4">
      <c r="A161" s="119" t="str">
        <f t="shared" si="2"/>
        <v>629 近畿農政局（大阪）</v>
      </c>
      <c r="B161" s="5">
        <v>629</v>
      </c>
      <c r="C161" t="s">
        <v>947</v>
      </c>
    </row>
    <row r="162" spans="1:4">
      <c r="A162" s="119" t="str">
        <f t="shared" si="2"/>
        <v>635 神戸植防大阪支所</v>
      </c>
      <c r="B162" s="5">
        <v>635</v>
      </c>
      <c r="C162" t="s">
        <v>948</v>
      </c>
    </row>
    <row r="163" spans="1:4">
      <c r="A163" s="119" t="str">
        <f t="shared" si="2"/>
        <v>637 神戸植物防疫所関西空</v>
      </c>
      <c r="B163" s="5">
        <v>637</v>
      </c>
      <c r="C163" t="s">
        <v>949</v>
      </c>
    </row>
    <row r="164" spans="1:4">
      <c r="A164" s="119" t="str">
        <f t="shared" si="2"/>
        <v>638 動検関西空港支所</v>
      </c>
      <c r="B164" s="5">
        <v>638</v>
      </c>
      <c r="C164" t="s">
        <v>950</v>
      </c>
    </row>
    <row r="165" spans="1:4">
      <c r="A165" s="119" t="str">
        <f t="shared" si="2"/>
        <v>649 近畿農政局（兵庫）</v>
      </c>
      <c r="B165" s="5">
        <v>649</v>
      </c>
      <c r="C165" t="s">
        <v>951</v>
      </c>
    </row>
    <row r="166" spans="1:4">
      <c r="A166" s="119" t="str">
        <f t="shared" si="2"/>
        <v>653 神戸植物防疫所</v>
      </c>
      <c r="B166" s="5">
        <v>653</v>
      </c>
      <c r="C166" t="s">
        <v>952</v>
      </c>
    </row>
    <row r="167" spans="1:4">
      <c r="A167" s="119" t="str">
        <f t="shared" si="2"/>
        <v>654 動物検疫所神戸支所</v>
      </c>
      <c r="B167" s="5">
        <v>654</v>
      </c>
      <c r="C167" t="s">
        <v>953</v>
      </c>
    </row>
    <row r="168" spans="1:4">
      <c r="A168" s="119" t="str">
        <f t="shared" si="2"/>
        <v>655 (独)家畜改良ｾﾝﾀｰ兵庫</v>
      </c>
      <c r="B168" s="5">
        <v>655</v>
      </c>
      <c r="C168" t="s">
        <v>954</v>
      </c>
    </row>
    <row r="169" spans="1:4">
      <c r="A169" s="119" t="str">
        <f t="shared" si="2"/>
        <v>657 瀬戸内海漁業調整事務</v>
      </c>
      <c r="B169" s="5">
        <v>657</v>
      </c>
      <c r="C169" t="s">
        <v>955</v>
      </c>
    </row>
    <row r="170" spans="1:4">
      <c r="A170" s="119" t="str">
        <f t="shared" si="2"/>
        <v>658 (独)消費安全ｾﾝﾀｰ神戸</v>
      </c>
      <c r="B170" s="5">
        <v>658</v>
      </c>
      <c r="C170" t="s">
        <v>956</v>
      </c>
    </row>
    <row r="171" spans="1:4">
      <c r="A171" s="119" t="str">
        <f t="shared" si="2"/>
        <v>661 加古川水系広域農業水</v>
      </c>
      <c r="B171" s="5">
        <v>661</v>
      </c>
      <c r="C171" t="s">
        <v>957</v>
      </c>
      <c r="D171" s="119" t="s">
        <v>958</v>
      </c>
    </row>
    <row r="172" spans="1:4">
      <c r="A172" s="119" t="str">
        <f t="shared" si="2"/>
        <v>665 東条川二期農水事業所</v>
      </c>
      <c r="B172" s="120" t="s">
        <v>959</v>
      </c>
      <c r="C172" s="116" t="s">
        <v>960</v>
      </c>
      <c r="D172" t="s">
        <v>765</v>
      </c>
    </row>
    <row r="173" spans="1:4">
      <c r="A173" s="119" t="str">
        <f t="shared" si="2"/>
        <v>674 近畿農政局（奈良）</v>
      </c>
      <c r="B173" s="5">
        <v>674</v>
      </c>
      <c r="C173" t="s">
        <v>961</v>
      </c>
    </row>
    <row r="174" spans="1:4">
      <c r="A174" s="119" t="str">
        <f t="shared" si="2"/>
        <v>678 南近畿土地改良調査管</v>
      </c>
      <c r="B174" s="5">
        <v>678</v>
      </c>
      <c r="C174" t="s">
        <v>962</v>
      </c>
    </row>
    <row r="175" spans="1:4">
      <c r="A175" s="119" t="str">
        <f t="shared" si="2"/>
        <v>689 近畿農政局（和歌山）</v>
      </c>
      <c r="B175" s="5">
        <v>689</v>
      </c>
      <c r="C175" t="s">
        <v>963</v>
      </c>
    </row>
    <row r="176" spans="1:4">
      <c r="A176" s="119" t="str">
        <f t="shared" si="2"/>
        <v>694 和歌山平野農地防災事</v>
      </c>
      <c r="B176" s="5">
        <v>694</v>
      </c>
      <c r="C176" t="s">
        <v>964</v>
      </c>
    </row>
    <row r="177" spans="1:4">
      <c r="A177" s="119" t="str">
        <f t="shared" si="2"/>
        <v>702 (独)家畜改良ｾﾝﾀｰ鳥取</v>
      </c>
      <c r="B177" s="5">
        <v>702</v>
      </c>
      <c r="C177" t="s">
        <v>965</v>
      </c>
    </row>
    <row r="178" spans="1:4">
      <c r="A178" s="119" t="str">
        <f t="shared" si="2"/>
        <v>705 境港漁業調整事務所</v>
      </c>
      <c r="B178" s="5">
        <v>705</v>
      </c>
      <c r="C178" t="s">
        <v>966</v>
      </c>
    </row>
    <row r="179" spans="1:4">
      <c r="A179" s="119" t="str">
        <f t="shared" si="2"/>
        <v>707 中国四国農政局(鳥取)</v>
      </c>
      <c r="B179" s="5">
        <v>707</v>
      </c>
      <c r="C179" t="s">
        <v>967</v>
      </c>
    </row>
    <row r="180" spans="1:4">
      <c r="A180" s="119" t="str">
        <f t="shared" si="2"/>
        <v>712 (国)農研大田拠点</v>
      </c>
      <c r="B180" s="5">
        <v>712</v>
      </c>
      <c r="C180" s="123" t="s">
        <v>968</v>
      </c>
      <c r="D180" t="s">
        <v>969</v>
      </c>
    </row>
    <row r="181" spans="1:4">
      <c r="A181" s="119" t="str">
        <f t="shared" si="2"/>
        <v>714 中国四国農政局(島根)</v>
      </c>
      <c r="B181" s="5">
        <v>714</v>
      </c>
      <c r="C181" t="s">
        <v>970</v>
      </c>
    </row>
    <row r="182" spans="1:4">
      <c r="A182" s="119" t="str">
        <f>B182&amp;" "&amp;C182</f>
        <v>715 宍道湖西岸農地事業所</v>
      </c>
      <c r="B182" s="5">
        <v>715</v>
      </c>
      <c r="C182" t="s">
        <v>971</v>
      </c>
    </row>
    <row r="183" spans="1:4">
      <c r="A183" s="119" t="str">
        <f t="shared" si="2"/>
        <v>730 中国四国農政局</v>
      </c>
      <c r="B183" s="5">
        <v>730</v>
      </c>
      <c r="C183" t="s">
        <v>972</v>
      </c>
    </row>
    <row r="184" spans="1:4">
      <c r="A184" s="119" t="str">
        <f t="shared" si="2"/>
        <v>733 中四農政局技術事務所</v>
      </c>
      <c r="B184" s="5">
        <v>733</v>
      </c>
      <c r="C184" t="s">
        <v>973</v>
      </c>
    </row>
    <row r="185" spans="1:4">
      <c r="A185" s="119" t="str">
        <f t="shared" si="2"/>
        <v>734 (国)農研西日本農場</v>
      </c>
      <c r="B185" s="5">
        <v>734</v>
      </c>
      <c r="C185" s="123" t="s">
        <v>974</v>
      </c>
      <c r="D185" t="s">
        <v>975</v>
      </c>
    </row>
    <row r="186" spans="1:4">
      <c r="A186" s="119" t="str">
        <f t="shared" si="2"/>
        <v>742 吉井川農業水利事業所</v>
      </c>
      <c r="B186" s="5">
        <v>742</v>
      </c>
      <c r="C186" t="s">
        <v>976</v>
      </c>
    </row>
    <row r="187" spans="1:4">
      <c r="A187" s="119" t="str">
        <f>B187&amp;" "&amp;C187</f>
        <v>743 岡山南土地改良建設事</v>
      </c>
      <c r="B187" s="5">
        <v>743</v>
      </c>
      <c r="C187" t="s">
        <v>977</v>
      </c>
    </row>
    <row r="188" spans="1:4">
      <c r="A188" s="119" t="str">
        <f t="shared" si="2"/>
        <v>752 (国)農研福山拠点</v>
      </c>
      <c r="B188" s="5">
        <v>752</v>
      </c>
      <c r="C188" s="123" t="s">
        <v>978</v>
      </c>
      <c r="D188" t="s">
        <v>979</v>
      </c>
    </row>
    <row r="189" spans="1:4">
      <c r="A189" s="119" t="str">
        <f t="shared" si="2"/>
        <v>753 (国)水研技術研廿日市</v>
      </c>
      <c r="B189" s="5">
        <v>753</v>
      </c>
      <c r="C189" t="s">
        <v>980</v>
      </c>
    </row>
    <row r="190" spans="1:4">
      <c r="A190" s="119" t="str">
        <f t="shared" si="2"/>
        <v>755 (国)農研安芸津拠点</v>
      </c>
      <c r="B190" s="5">
        <v>755</v>
      </c>
      <c r="C190" s="123" t="s">
        <v>981</v>
      </c>
      <c r="D190" t="s">
        <v>982</v>
      </c>
    </row>
    <row r="191" spans="1:4">
      <c r="A191" s="119" t="str">
        <f t="shared" si="2"/>
        <v>756 神戸植防広島支所</v>
      </c>
      <c r="B191" s="5">
        <v>756</v>
      </c>
      <c r="C191" t="s">
        <v>983</v>
      </c>
    </row>
    <row r="192" spans="1:4">
      <c r="A192" s="119" t="str">
        <f t="shared" si="2"/>
        <v>758 中国調査管理事務所</v>
      </c>
      <c r="B192" s="5">
        <v>758</v>
      </c>
      <c r="C192" t="s">
        <v>984</v>
      </c>
    </row>
    <row r="193" spans="1:4">
      <c r="A193" s="119" t="str">
        <f t="shared" si="2"/>
        <v>761 中国四国農政局(広島)</v>
      </c>
      <c r="B193" s="5">
        <v>761</v>
      </c>
      <c r="C193" t="s">
        <v>985</v>
      </c>
    </row>
    <row r="194" spans="1:4">
      <c r="A194" s="119" t="str">
        <f t="shared" si="2"/>
        <v>772 (国)水研水産大学校</v>
      </c>
      <c r="B194" s="5">
        <v>772</v>
      </c>
      <c r="C194" t="s">
        <v>986</v>
      </c>
    </row>
    <row r="195" spans="1:4">
      <c r="A195" s="119" t="str">
        <f t="shared" si="2"/>
        <v>776 南周防農地整備事業所</v>
      </c>
      <c r="B195" s="5">
        <v>776</v>
      </c>
      <c r="C195" t="s">
        <v>987</v>
      </c>
    </row>
    <row r="196" spans="1:4">
      <c r="A196" s="119" t="str">
        <f t="shared" si="2"/>
        <v>777 中国四国農政局(山口)</v>
      </c>
      <c r="B196" s="5">
        <v>777</v>
      </c>
      <c r="C196" t="s">
        <v>988</v>
      </c>
    </row>
    <row r="197" spans="1:4">
      <c r="A197" s="119" t="str">
        <f t="shared" si="2"/>
        <v>783 四国調査管理事務所</v>
      </c>
      <c r="B197" s="5">
        <v>783</v>
      </c>
      <c r="C197" t="s">
        <v>989</v>
      </c>
    </row>
    <row r="198" spans="1:4">
      <c r="A198" s="119" t="str">
        <f t="shared" si="2"/>
        <v>784 四国東部農地防災事務</v>
      </c>
      <c r="B198" s="5">
        <v>784</v>
      </c>
      <c r="C198" t="s">
        <v>990</v>
      </c>
    </row>
    <row r="199" spans="1:4">
      <c r="A199" s="119" t="str">
        <f t="shared" si="2"/>
        <v>785 那賀川農地防災事業所</v>
      </c>
      <c r="B199" s="5">
        <v>785</v>
      </c>
      <c r="C199" t="s">
        <v>991</v>
      </c>
    </row>
    <row r="200" spans="1:4">
      <c r="A200" s="119" t="str">
        <f t="shared" si="2"/>
        <v>786 中国四国農政局(徳島)</v>
      </c>
      <c r="B200" s="5">
        <v>786</v>
      </c>
      <c r="C200" t="s">
        <v>992</v>
      </c>
    </row>
    <row r="201" spans="1:4">
      <c r="A201" s="119" t="str">
        <f t="shared" ref="A201:A248" si="3">B201&amp;" "&amp;C201</f>
        <v>787 吉野川北岸農水事務所</v>
      </c>
      <c r="B201" s="5">
        <v>787</v>
      </c>
      <c r="C201" t="s">
        <v>993</v>
      </c>
    </row>
    <row r="202" spans="1:4">
      <c r="A202" s="119" t="str">
        <f t="shared" si="3"/>
        <v>791 (国)農研善通寺拠点</v>
      </c>
      <c r="B202" s="5">
        <v>791</v>
      </c>
      <c r="C202" s="123" t="s">
        <v>994</v>
      </c>
      <c r="D202" t="s">
        <v>995</v>
      </c>
    </row>
    <row r="203" spans="1:4">
      <c r="A203" s="119" t="str">
        <f t="shared" si="3"/>
        <v>793 神戸植防坂出支所</v>
      </c>
      <c r="B203" s="5">
        <v>793</v>
      </c>
      <c r="C203" t="s">
        <v>996</v>
      </c>
    </row>
    <row r="204" spans="1:4">
      <c r="A204" s="119" t="str">
        <f t="shared" si="3"/>
        <v>795 香川用水二期農業水利</v>
      </c>
      <c r="B204" s="5">
        <v>795</v>
      </c>
      <c r="C204" t="s">
        <v>997</v>
      </c>
    </row>
    <row r="205" spans="1:4">
      <c r="A205" s="119" t="str">
        <f t="shared" si="3"/>
        <v>796 中国四国農政局(香川)</v>
      </c>
      <c r="B205" s="5">
        <v>796</v>
      </c>
      <c r="C205" t="s">
        <v>998</v>
      </c>
    </row>
    <row r="206" spans="1:4">
      <c r="A206" s="119" t="str">
        <f t="shared" si="3"/>
        <v>805 中国四国農政局(愛媛)</v>
      </c>
      <c r="B206" s="5">
        <v>805</v>
      </c>
      <c r="C206" t="s">
        <v>999</v>
      </c>
    </row>
    <row r="207" spans="1:4">
      <c r="A207" s="119" t="str">
        <f t="shared" si="3"/>
        <v>806 道前平野農地事業所</v>
      </c>
      <c r="B207" s="5">
        <v>806</v>
      </c>
      <c r="C207" t="s">
        <v>1000</v>
      </c>
    </row>
    <row r="208" spans="1:4">
      <c r="A208" s="119" t="str">
        <f t="shared" si="3"/>
        <v>816 中国四国農政局(高知)</v>
      </c>
      <c r="B208" s="5">
        <v>816</v>
      </c>
      <c r="C208" t="s">
        <v>1001</v>
      </c>
    </row>
    <row r="209" spans="1:4">
      <c r="A209" s="119" t="str">
        <f t="shared" si="3"/>
        <v>817 高知南国農地整備事業</v>
      </c>
      <c r="B209" s="5">
        <v>817</v>
      </c>
      <c r="C209" t="s">
        <v>1002</v>
      </c>
    </row>
    <row r="210" spans="1:4">
      <c r="A210" s="119" t="str">
        <f t="shared" si="3"/>
        <v>823 門司植物防疫所</v>
      </c>
      <c r="B210" s="5">
        <v>823</v>
      </c>
      <c r="C210" t="s">
        <v>1003</v>
      </c>
    </row>
    <row r="211" spans="1:4">
      <c r="A211" s="119" t="str">
        <f t="shared" si="3"/>
        <v>826 九州漁業調整事務所</v>
      </c>
      <c r="B211" s="5">
        <v>826</v>
      </c>
      <c r="C211" t="s">
        <v>1004</v>
      </c>
    </row>
    <row r="212" spans="1:4">
      <c r="A212" s="119" t="str">
        <f t="shared" si="3"/>
        <v>827 動物検疫所門司支所</v>
      </c>
      <c r="B212" s="5">
        <v>827</v>
      </c>
      <c r="C212" t="s">
        <v>1005</v>
      </c>
    </row>
    <row r="213" spans="1:4">
      <c r="A213" s="119" t="str">
        <f t="shared" si="3"/>
        <v>830 北部九州調査管理事務</v>
      </c>
      <c r="B213" s="5">
        <v>830</v>
      </c>
      <c r="C213" t="s">
        <v>1006</v>
      </c>
    </row>
    <row r="214" spans="1:4">
      <c r="A214" s="119" t="str">
        <f t="shared" si="3"/>
        <v>832 門司植防福岡支所</v>
      </c>
      <c r="B214" s="5">
        <v>832</v>
      </c>
      <c r="C214" t="s">
        <v>1007</v>
      </c>
    </row>
    <row r="215" spans="1:4">
      <c r="A215" s="119" t="str">
        <f t="shared" si="3"/>
        <v>835 (独)消費安全ｾﾝﾀｰ福岡</v>
      </c>
      <c r="B215" s="5">
        <v>835</v>
      </c>
      <c r="C215" t="s">
        <v>1008</v>
      </c>
    </row>
    <row r="216" spans="1:4">
      <c r="A216" s="119" t="str">
        <f t="shared" si="3"/>
        <v>838 (国)農研筑後ｸﾙﾒ拠点</v>
      </c>
      <c r="B216" s="5">
        <v>838</v>
      </c>
      <c r="C216" s="123" t="s">
        <v>1009</v>
      </c>
      <c r="D216" t="s">
        <v>1010</v>
      </c>
    </row>
    <row r="217" spans="1:4">
      <c r="A217" s="119" t="str">
        <f t="shared" si="3"/>
        <v>839 九州農政局（福岡）</v>
      </c>
      <c r="B217" s="5">
        <v>839</v>
      </c>
      <c r="C217" t="s">
        <v>1011</v>
      </c>
      <c r="D217" s="119" t="s">
        <v>1012</v>
      </c>
    </row>
    <row r="218" spans="1:4">
      <c r="A218" s="119" t="str">
        <f t="shared" si="3"/>
        <v>853 九州農政局（佐賀）</v>
      </c>
      <c r="B218" s="5">
        <v>853</v>
      </c>
      <c r="C218" t="s">
        <v>1013</v>
      </c>
    </row>
    <row r="219" spans="1:4">
      <c r="A219" s="119" t="str">
        <f t="shared" si="3"/>
        <v>854 筑後川右岸防災事業所</v>
      </c>
      <c r="B219" s="5">
        <v>854</v>
      </c>
      <c r="C219" t="s">
        <v>1014</v>
      </c>
    </row>
    <row r="220" spans="1:4">
      <c r="A220" s="119" t="str">
        <f t="shared" si="3"/>
        <v>857 (国)水研技術研究所</v>
      </c>
      <c r="B220" s="5">
        <v>857</v>
      </c>
      <c r="C220" t="s">
        <v>1015</v>
      </c>
    </row>
    <row r="221" spans="1:4">
      <c r="A221" s="119" t="str">
        <f t="shared" si="3"/>
        <v>859 (国)農研雲仙農場</v>
      </c>
      <c r="B221" s="5">
        <v>859</v>
      </c>
      <c r="C221" s="123" t="s">
        <v>1016</v>
      </c>
      <c r="D221" t="s">
        <v>1017</v>
      </c>
    </row>
    <row r="222" spans="1:4">
      <c r="A222" s="119" t="str">
        <f t="shared" si="3"/>
        <v>860 (国)農研口之津ｶﾝｷﾂ</v>
      </c>
      <c r="B222" s="5">
        <v>860</v>
      </c>
      <c r="C222" s="123" t="s">
        <v>1018</v>
      </c>
      <c r="D222" t="s">
        <v>1019</v>
      </c>
    </row>
    <row r="223" spans="1:4">
      <c r="A223" s="119" t="str">
        <f t="shared" si="3"/>
        <v>861 九州農政局（長崎）</v>
      </c>
      <c r="B223" s="5">
        <v>861</v>
      </c>
      <c r="C223" t="s">
        <v>1020</v>
      </c>
    </row>
    <row r="224" spans="1:4">
      <c r="A224" s="119" t="str">
        <f t="shared" si="3"/>
        <v>865 九州農政局</v>
      </c>
      <c r="B224" s="5">
        <v>865</v>
      </c>
      <c r="C224" t="s">
        <v>1021</v>
      </c>
    </row>
    <row r="225" spans="1:4">
      <c r="A225" s="119" t="str">
        <f t="shared" si="3"/>
        <v>866 九州農政局技術事務所</v>
      </c>
      <c r="B225" s="5">
        <v>866</v>
      </c>
      <c r="C225" t="s">
        <v>1022</v>
      </c>
    </row>
    <row r="226" spans="1:4">
      <c r="A226" s="119" t="str">
        <f t="shared" si="3"/>
        <v>869 川辺川農業水利事業所</v>
      </c>
      <c r="B226" s="5">
        <v>869</v>
      </c>
      <c r="C226" t="s">
        <v>1023</v>
      </c>
    </row>
    <row r="227" spans="1:4">
      <c r="A227" s="119" t="str">
        <f t="shared" si="3"/>
        <v>873 (国)農研合志拠点</v>
      </c>
      <c r="B227" s="5">
        <v>873</v>
      </c>
      <c r="C227" s="123" t="s">
        <v>1024</v>
      </c>
      <c r="D227" t="s">
        <v>1025</v>
      </c>
    </row>
    <row r="228" spans="1:4">
      <c r="A228" s="119" t="str">
        <f t="shared" si="3"/>
        <v>875 (独)家畜改良ｾﾝﾀｰ熊本</v>
      </c>
      <c r="B228" s="5">
        <v>875</v>
      </c>
      <c r="C228" t="s">
        <v>1026</v>
      </c>
    </row>
    <row r="229" spans="1:4">
      <c r="A229" s="119" t="str">
        <f t="shared" si="3"/>
        <v>878 玉名横島海岸保全事業</v>
      </c>
      <c r="B229" s="5">
        <v>878</v>
      </c>
      <c r="C229" t="s">
        <v>1027</v>
      </c>
    </row>
    <row r="230" spans="1:4">
      <c r="A230" s="119" t="str">
        <f t="shared" si="3"/>
        <v>879 八代平野農業水利事業</v>
      </c>
      <c r="B230" s="5">
        <v>879</v>
      </c>
      <c r="C230" t="s">
        <v>1028</v>
      </c>
    </row>
    <row r="231" spans="1:4">
      <c r="A231" s="119" t="str">
        <f t="shared" si="3"/>
        <v>880 宇城農地整備事業所</v>
      </c>
      <c r="B231" s="5">
        <v>880</v>
      </c>
      <c r="C231" t="s">
        <v>1029</v>
      </c>
    </row>
    <row r="232" spans="1:4">
      <c r="A232" s="119" t="str">
        <f>B232&amp;" "&amp;C232</f>
        <v>881 八代海岸保全事業所</v>
      </c>
      <c r="B232" s="120">
        <v>881</v>
      </c>
      <c r="C232" s="116" t="s">
        <v>1030</v>
      </c>
      <c r="D232" t="s">
        <v>874</v>
      </c>
    </row>
    <row r="233" spans="1:4">
      <c r="A233" s="119" t="str">
        <f t="shared" si="3"/>
        <v>894 九州農政局（大分）</v>
      </c>
      <c r="B233" s="5">
        <v>894</v>
      </c>
      <c r="C233" t="s">
        <v>1031</v>
      </c>
    </row>
    <row r="234" spans="1:4">
      <c r="A234" s="119" t="str">
        <f t="shared" si="3"/>
        <v>895 駅館川農地整備事業所</v>
      </c>
      <c r="B234" s="5">
        <v>895</v>
      </c>
      <c r="C234" t="s">
        <v>1032</v>
      </c>
    </row>
    <row r="235" spans="1:4">
      <c r="A235" s="119" t="str">
        <f t="shared" si="3"/>
        <v>896 西国東海岸保全事業所</v>
      </c>
      <c r="B235" s="5">
        <v>896</v>
      </c>
      <c r="C235" t="s">
        <v>1033</v>
      </c>
    </row>
    <row r="236" spans="1:4">
      <c r="A236" s="119" t="str">
        <f t="shared" si="3"/>
        <v>902 (独)家畜改良ｾﾝﾀｰ宮崎</v>
      </c>
      <c r="B236" s="5">
        <v>902</v>
      </c>
      <c r="C236" t="s">
        <v>1034</v>
      </c>
    </row>
    <row r="237" spans="1:4">
      <c r="A237" s="119" t="str">
        <f t="shared" si="3"/>
        <v>905 (国)農研都城拠点</v>
      </c>
      <c r="B237" s="5">
        <v>905</v>
      </c>
      <c r="C237" s="123" t="s">
        <v>1035</v>
      </c>
      <c r="D237" t="s">
        <v>1036</v>
      </c>
    </row>
    <row r="238" spans="1:4">
      <c r="A238" s="119" t="str">
        <f t="shared" si="3"/>
        <v>906 南部九州調査管理事務</v>
      </c>
      <c r="B238" s="5">
        <v>906</v>
      </c>
      <c r="C238" t="s">
        <v>1037</v>
      </c>
    </row>
    <row r="239" spans="1:4">
      <c r="A239" s="119" t="str">
        <f t="shared" si="3"/>
        <v>911 九州農政局（宮崎）</v>
      </c>
      <c r="B239" s="5">
        <v>911</v>
      </c>
      <c r="C239" t="s">
        <v>1038</v>
      </c>
    </row>
    <row r="240" spans="1:4">
      <c r="A240" s="119" t="str">
        <f t="shared" si="3"/>
        <v>912 宮崎中部農業水利事業</v>
      </c>
      <c r="B240" s="5">
        <v>912</v>
      </c>
      <c r="C240" t="s">
        <v>1039</v>
      </c>
    </row>
    <row r="241" spans="1:4">
      <c r="A241" s="119" t="str">
        <f t="shared" si="3"/>
        <v>913 喜界島農業水利事業所</v>
      </c>
      <c r="B241" s="120" t="s">
        <v>1040</v>
      </c>
      <c r="C241" s="116" t="s">
        <v>1041</v>
      </c>
      <c r="D241" t="s">
        <v>765</v>
      </c>
    </row>
    <row r="242" spans="1:4">
      <c r="A242" s="119" t="str">
        <f t="shared" si="3"/>
        <v>922 門司植防鹿児島支所</v>
      </c>
      <c r="B242" s="5">
        <v>922</v>
      </c>
      <c r="C242" t="s">
        <v>1042</v>
      </c>
    </row>
    <row r="243" spans="1:4">
      <c r="A243" s="119" t="str">
        <f t="shared" si="3"/>
        <v>923 (国)農研鹿児島拠点</v>
      </c>
      <c r="B243" s="5">
        <v>923</v>
      </c>
      <c r="C243" s="123" t="s">
        <v>1043</v>
      </c>
      <c r="D243" t="s">
        <v>1044</v>
      </c>
    </row>
    <row r="244" spans="1:4">
      <c r="A244" s="119" t="str">
        <f t="shared" si="3"/>
        <v>925 (国)農研枕崎茶業拠点</v>
      </c>
      <c r="B244" s="5">
        <v>925</v>
      </c>
      <c r="C244" s="123" t="s">
        <v>1045</v>
      </c>
      <c r="D244" t="s">
        <v>1046</v>
      </c>
    </row>
    <row r="245" spans="1:4">
      <c r="A245" s="119" t="str">
        <f t="shared" si="3"/>
        <v>929 (国)農研種子島拠点</v>
      </c>
      <c r="B245" s="5">
        <v>929</v>
      </c>
      <c r="C245" s="123" t="s">
        <v>1047</v>
      </c>
      <c r="D245" t="s">
        <v>1048</v>
      </c>
    </row>
    <row r="246" spans="1:4">
      <c r="A246" s="119" t="str">
        <f t="shared" si="3"/>
        <v>930 (国)農研鹿児島農場</v>
      </c>
      <c r="B246" s="5">
        <v>930</v>
      </c>
      <c r="C246" s="123" t="s">
        <v>1049</v>
      </c>
      <c r="D246" t="s">
        <v>1050</v>
      </c>
    </row>
    <row r="247" spans="1:4">
      <c r="A247" s="119" t="str">
        <f t="shared" si="3"/>
        <v>931 門司植防名瀬支所</v>
      </c>
      <c r="B247" s="5">
        <v>931</v>
      </c>
      <c r="C247" t="s">
        <v>1051</v>
      </c>
    </row>
    <row r="248" spans="1:4">
      <c r="A248" s="119" t="str">
        <f t="shared" si="3"/>
        <v>937 沖永良部農業水利事業</v>
      </c>
      <c r="B248" s="5">
        <v>937</v>
      </c>
      <c r="C248" t="s">
        <v>1052</v>
      </c>
    </row>
    <row r="249" spans="1:4">
      <c r="A249" s="119" t="str">
        <f>B249&amp;" "&amp;C249</f>
        <v>938 九州農政局（鹿児島）</v>
      </c>
      <c r="B249" s="5">
        <v>938</v>
      </c>
      <c r="C249" t="s">
        <v>1053</v>
      </c>
    </row>
    <row r="250" spans="1:4">
      <c r="A250" s="119" t="str">
        <f>B250&amp;" "&amp;C250</f>
        <v>950 筑波産学連携支援ｾﾝﾀｰ</v>
      </c>
      <c r="B250" s="5">
        <v>950</v>
      </c>
      <c r="C250" t="s">
        <v>1054</v>
      </c>
    </row>
    <row r="251" spans="1:4">
      <c r="A251" s="119" t="str">
        <f>B251&amp;" "&amp;C251</f>
        <v>960 (国)国際農研本所</v>
      </c>
      <c r="B251" s="5">
        <v>960</v>
      </c>
      <c r="C251" t="s">
        <v>1055</v>
      </c>
    </row>
    <row r="252" spans="1:4">
      <c r="A252" s="119" t="str">
        <f>B252&amp;" "&amp;C252</f>
        <v>963 (国)農研機構本部</v>
      </c>
      <c r="B252" s="5">
        <v>963</v>
      </c>
      <c r="C252" t="s">
        <v>1056</v>
      </c>
    </row>
    <row r="253" spans="1:4">
      <c r="A253" s="119" t="str">
        <f>B253&amp;" "&amp;C253</f>
        <v>967 農林水産研修所つくば</v>
      </c>
      <c r="B253" s="5">
        <v>967</v>
      </c>
      <c r="C253" t="s">
        <v>1057</v>
      </c>
    </row>
  </sheetData>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09FE5-1F4A-4924-8B76-35AD328EDEC0}">
  <sheetPr codeName="Sheet12"/>
  <dimension ref="A1:DZ310"/>
  <sheetViews>
    <sheetView workbookViewId="0">
      <pane xSplit="1" ySplit="1" topLeftCell="B2" activePane="bottomRight" state="frozen"/>
      <selection pane="topRight" activeCell="C14" sqref="C14"/>
      <selection pane="bottomLeft" activeCell="C14" sqref="C14"/>
      <selection pane="bottomRight" activeCell="A9" sqref="A9"/>
    </sheetView>
  </sheetViews>
  <sheetFormatPr defaultRowHeight="18.75"/>
  <cols>
    <col min="1" max="1" width="30" bestFit="1" customWidth="1"/>
    <col min="3" max="17" width="8.75" customWidth="1"/>
    <col min="18" max="18" width="8.75" style="48" customWidth="1"/>
    <col min="19" max="28" width="8.75" customWidth="1"/>
    <col min="51" max="51" width="8.75" customWidth="1"/>
    <col min="108" max="108" width="9" customWidth="1"/>
    <col min="128" max="128" width="10.625" customWidth="1"/>
    <col min="130" max="130" width="80" customWidth="1"/>
  </cols>
  <sheetData>
    <row r="1" spans="1:130">
      <c r="B1" t="s">
        <v>447</v>
      </c>
      <c r="C1" t="s">
        <v>461</v>
      </c>
      <c r="D1" t="s">
        <v>184</v>
      </c>
      <c r="E1" t="s">
        <v>179</v>
      </c>
      <c r="F1" t="s">
        <v>496</v>
      </c>
      <c r="G1" t="s">
        <v>259</v>
      </c>
      <c r="H1" t="s">
        <v>256</v>
      </c>
      <c r="I1" t="s">
        <v>516</v>
      </c>
      <c r="J1" t="s">
        <v>523</v>
      </c>
      <c r="K1" t="s">
        <v>529</v>
      </c>
      <c r="L1" t="s">
        <v>535</v>
      </c>
      <c r="M1" t="s">
        <v>540</v>
      </c>
      <c r="N1" t="s">
        <v>545</v>
      </c>
      <c r="O1" t="s">
        <v>550</v>
      </c>
      <c r="P1" t="s">
        <v>555</v>
      </c>
      <c r="Q1" t="s">
        <v>560</v>
      </c>
      <c r="R1" s="48" t="s">
        <v>565</v>
      </c>
      <c r="S1" t="s">
        <v>570</v>
      </c>
      <c r="T1" t="s">
        <v>575</v>
      </c>
      <c r="U1" t="s">
        <v>217</v>
      </c>
      <c r="V1" t="s">
        <v>583</v>
      </c>
      <c r="W1" t="s">
        <v>584</v>
      </c>
      <c r="X1" t="s">
        <v>587</v>
      </c>
      <c r="Y1" t="s">
        <v>590</v>
      </c>
      <c r="Z1" t="s">
        <v>593</v>
      </c>
      <c r="AA1" t="s">
        <v>596</v>
      </c>
      <c r="AB1" t="s">
        <v>599</v>
      </c>
      <c r="AC1" t="s">
        <v>602</v>
      </c>
      <c r="AD1" t="s">
        <v>245</v>
      </c>
      <c r="AE1" t="s">
        <v>248</v>
      </c>
      <c r="AF1" t="s">
        <v>609</v>
      </c>
      <c r="AG1" t="s">
        <v>283</v>
      </c>
      <c r="AH1" t="s">
        <v>614</v>
      </c>
      <c r="AI1" t="s">
        <v>617</v>
      </c>
      <c r="AJ1" t="s">
        <v>620</v>
      </c>
      <c r="AK1" t="s">
        <v>623</v>
      </c>
      <c r="AL1" t="s">
        <v>626</v>
      </c>
      <c r="AM1" t="s">
        <v>629</v>
      </c>
      <c r="AN1" t="s">
        <v>632</v>
      </c>
      <c r="AO1" t="s">
        <v>635</v>
      </c>
      <c r="AP1" t="s">
        <v>638</v>
      </c>
      <c r="AQ1" t="s">
        <v>641</v>
      </c>
      <c r="AR1" t="s">
        <v>644</v>
      </c>
      <c r="AS1" t="s">
        <v>645</v>
      </c>
      <c r="AT1" t="s">
        <v>646</v>
      </c>
      <c r="AU1" t="s">
        <v>647</v>
      </c>
      <c r="AV1" t="s">
        <v>648</v>
      </c>
      <c r="AW1" t="s">
        <v>649</v>
      </c>
      <c r="AX1" t="s">
        <v>650</v>
      </c>
      <c r="AY1" t="s">
        <v>651</v>
      </c>
      <c r="AZ1" t="s">
        <v>652</v>
      </c>
      <c r="BA1" t="s">
        <v>653</v>
      </c>
      <c r="BB1" t="s">
        <v>654</v>
      </c>
      <c r="BC1" t="s">
        <v>655</v>
      </c>
      <c r="BD1" t="s">
        <v>656</v>
      </c>
      <c r="BE1" t="s">
        <v>657</v>
      </c>
      <c r="BF1" t="s">
        <v>658</v>
      </c>
      <c r="BG1" t="s">
        <v>659</v>
      </c>
      <c r="BH1" t="s">
        <v>660</v>
      </c>
      <c r="BI1" t="s">
        <v>661</v>
      </c>
      <c r="BJ1" t="s">
        <v>662</v>
      </c>
      <c r="BK1" t="s">
        <v>663</v>
      </c>
      <c r="BL1" t="s">
        <v>664</v>
      </c>
      <c r="BM1" t="s">
        <v>665</v>
      </c>
      <c r="BN1" t="s">
        <v>666</v>
      </c>
      <c r="BO1" t="s">
        <v>667</v>
      </c>
      <c r="BP1" t="s">
        <v>668</v>
      </c>
      <c r="BQ1" t="s">
        <v>669</v>
      </c>
      <c r="BR1" t="s">
        <v>670</v>
      </c>
      <c r="BS1" t="s">
        <v>671</v>
      </c>
      <c r="BT1" t="s">
        <v>672</v>
      </c>
      <c r="BU1" t="s">
        <v>673</v>
      </c>
      <c r="BV1" t="s">
        <v>353</v>
      </c>
      <c r="BW1" t="s">
        <v>674</v>
      </c>
      <c r="BX1" t="s">
        <v>675</v>
      </c>
      <c r="BY1" t="s">
        <v>676</v>
      </c>
      <c r="BZ1" t="s">
        <v>677</v>
      </c>
      <c r="CA1" t="s">
        <v>678</v>
      </c>
      <c r="CB1" t="s">
        <v>679</v>
      </c>
      <c r="CC1" t="s">
        <v>680</v>
      </c>
      <c r="CD1" t="s">
        <v>681</v>
      </c>
      <c r="CE1" t="s">
        <v>682</v>
      </c>
      <c r="CF1" t="s">
        <v>683</v>
      </c>
      <c r="CG1" t="s">
        <v>684</v>
      </c>
      <c r="CH1" t="s">
        <v>685</v>
      </c>
      <c r="CI1" t="s">
        <v>686</v>
      </c>
      <c r="CJ1" t="s">
        <v>687</v>
      </c>
      <c r="CK1" t="s">
        <v>688</v>
      </c>
      <c r="CL1" t="s">
        <v>689</v>
      </c>
      <c r="CM1" t="s">
        <v>690</v>
      </c>
      <c r="CN1" t="s">
        <v>691</v>
      </c>
      <c r="CO1" t="s">
        <v>692</v>
      </c>
      <c r="CP1" t="s">
        <v>693</v>
      </c>
      <c r="CQ1" t="s">
        <v>694</v>
      </c>
      <c r="CR1" t="s">
        <v>695</v>
      </c>
      <c r="CS1" t="s">
        <v>696</v>
      </c>
      <c r="CT1" t="s">
        <v>697</v>
      </c>
      <c r="CU1" t="s">
        <v>698</v>
      </c>
      <c r="CV1" t="s">
        <v>699</v>
      </c>
      <c r="CW1" t="s">
        <v>700</v>
      </c>
      <c r="CX1" t="s">
        <v>701</v>
      </c>
      <c r="CY1" t="s">
        <v>702</v>
      </c>
      <c r="CZ1" t="s">
        <v>703</v>
      </c>
      <c r="DB1" t="s">
        <v>704</v>
      </c>
      <c r="DC1" t="s">
        <v>705</v>
      </c>
      <c r="DD1" t="s">
        <v>706</v>
      </c>
      <c r="DE1" t="s">
        <v>707</v>
      </c>
      <c r="DF1" t="s">
        <v>708</v>
      </c>
      <c r="DG1" t="s">
        <v>709</v>
      </c>
      <c r="DH1" t="s">
        <v>710</v>
      </c>
      <c r="DI1" t="s">
        <v>711</v>
      </c>
      <c r="DJ1" t="s">
        <v>712</v>
      </c>
      <c r="DK1" t="s">
        <v>713</v>
      </c>
      <c r="DL1" t="s">
        <v>714</v>
      </c>
      <c r="DM1" t="s">
        <v>715</v>
      </c>
      <c r="DO1" t="s">
        <v>435</v>
      </c>
      <c r="DP1" t="s">
        <v>716</v>
      </c>
      <c r="DQ1" t="s">
        <v>717</v>
      </c>
      <c r="DR1" t="s">
        <v>718</v>
      </c>
      <c r="DS1" t="s">
        <v>719</v>
      </c>
      <c r="DT1" t="s">
        <v>720</v>
      </c>
      <c r="DU1" t="s">
        <v>721</v>
      </c>
      <c r="DV1" t="s">
        <v>209</v>
      </c>
    </row>
    <row r="2" spans="1:130">
      <c r="A2" t="s">
        <v>1058</v>
      </c>
      <c r="D2" t="s">
        <v>1059</v>
      </c>
      <c r="E2" t="s">
        <v>1060</v>
      </c>
      <c r="F2" t="s">
        <v>1061</v>
      </c>
      <c r="G2" t="s">
        <v>1059</v>
      </c>
      <c r="H2" t="s">
        <v>1060</v>
      </c>
      <c r="I2" t="s">
        <v>1062</v>
      </c>
      <c r="J2" t="s">
        <v>175</v>
      </c>
      <c r="K2" t="s">
        <v>1063</v>
      </c>
      <c r="L2" t="s">
        <v>1064</v>
      </c>
      <c r="M2" t="s">
        <v>1065</v>
      </c>
      <c r="N2" t="s">
        <v>1066</v>
      </c>
      <c r="O2" t="s">
        <v>1067</v>
      </c>
      <c r="P2" t="s">
        <v>1068</v>
      </c>
      <c r="Q2" t="s">
        <v>1069</v>
      </c>
      <c r="R2" s="48" t="s">
        <v>1070</v>
      </c>
      <c r="S2" t="s">
        <v>570</v>
      </c>
      <c r="T2" t="s">
        <v>1071</v>
      </c>
      <c r="V2" t="s">
        <v>1071</v>
      </c>
      <c r="X2" t="s">
        <v>1071</v>
      </c>
      <c r="Z2" t="s">
        <v>1072</v>
      </c>
      <c r="AB2" t="s">
        <v>1073</v>
      </c>
      <c r="AC2" t="s">
        <v>1074</v>
      </c>
      <c r="AD2" t="s">
        <v>245</v>
      </c>
      <c r="AE2" t="s">
        <v>1075</v>
      </c>
      <c r="AF2" t="s">
        <v>1076</v>
      </c>
      <c r="AI2" t="s">
        <v>1077</v>
      </c>
      <c r="AK2" t="s">
        <v>1078</v>
      </c>
      <c r="AO2" t="s">
        <v>1079</v>
      </c>
      <c r="AP2" t="s">
        <v>1080</v>
      </c>
      <c r="AT2" t="s">
        <v>1081</v>
      </c>
      <c r="AU2" t="s">
        <v>1082</v>
      </c>
      <c r="AV2" t="s">
        <v>1083</v>
      </c>
      <c r="BA2" t="s">
        <v>1084</v>
      </c>
      <c r="BB2" t="s">
        <v>1085</v>
      </c>
      <c r="BD2" t="s">
        <v>1085</v>
      </c>
      <c r="BF2" t="s">
        <v>1085</v>
      </c>
      <c r="BL2" t="s">
        <v>1065</v>
      </c>
      <c r="BX2" t="s">
        <v>1077</v>
      </c>
      <c r="BZ2" t="s">
        <v>1078</v>
      </c>
      <c r="CD2" t="s">
        <v>1079</v>
      </c>
      <c r="CE2" t="s">
        <v>1080</v>
      </c>
      <c r="CI2" t="s">
        <v>1081</v>
      </c>
      <c r="CJ2" t="s">
        <v>1082</v>
      </c>
      <c r="CK2" t="s">
        <v>1083</v>
      </c>
      <c r="CP2" t="s">
        <v>1084</v>
      </c>
      <c r="CQ2" t="s">
        <v>1085</v>
      </c>
      <c r="CS2" t="s">
        <v>1085</v>
      </c>
      <c r="CU2" t="s">
        <v>1085</v>
      </c>
      <c r="DB2" t="s">
        <v>1086</v>
      </c>
      <c r="DC2" t="s">
        <v>705</v>
      </c>
      <c r="DD2" t="s">
        <v>706</v>
      </c>
      <c r="DE2" t="s">
        <v>707</v>
      </c>
      <c r="DF2" t="s">
        <v>1087</v>
      </c>
      <c r="DK2" t="s">
        <v>713</v>
      </c>
      <c r="DL2" t="s">
        <v>1088</v>
      </c>
      <c r="DM2" t="s">
        <v>1089</v>
      </c>
      <c r="DO2" t="s">
        <v>435</v>
      </c>
      <c r="DP2" t="s">
        <v>716</v>
      </c>
    </row>
    <row r="3" spans="1:130">
      <c r="A3" t="s">
        <v>1090</v>
      </c>
      <c r="D3" t="s">
        <v>1059</v>
      </c>
      <c r="E3" t="s">
        <v>1060</v>
      </c>
      <c r="I3" t="s">
        <v>1062</v>
      </c>
      <c r="J3" t="s">
        <v>175</v>
      </c>
      <c r="M3" t="s">
        <v>1065</v>
      </c>
      <c r="O3" t="s">
        <v>1091</v>
      </c>
      <c r="R3" s="48" t="s">
        <v>1092</v>
      </c>
      <c r="S3" t="s">
        <v>1093</v>
      </c>
      <c r="T3" t="s">
        <v>1094</v>
      </c>
      <c r="U3" t="s">
        <v>1095</v>
      </c>
      <c r="V3" t="s">
        <v>1096</v>
      </c>
      <c r="W3" t="s">
        <v>1097</v>
      </c>
      <c r="X3" t="s">
        <v>1098</v>
      </c>
      <c r="Y3" t="s">
        <v>1099</v>
      </c>
      <c r="AO3" t="s">
        <v>1100</v>
      </c>
      <c r="AP3" t="s">
        <v>1101</v>
      </c>
      <c r="AT3" t="s">
        <v>1102</v>
      </c>
      <c r="BA3" t="s">
        <v>1103</v>
      </c>
      <c r="BB3" t="s">
        <v>1104</v>
      </c>
      <c r="BC3" t="s">
        <v>1105</v>
      </c>
      <c r="BD3" t="s">
        <v>1106</v>
      </c>
      <c r="BE3" t="s">
        <v>1107</v>
      </c>
      <c r="BF3" t="s">
        <v>1108</v>
      </c>
      <c r="BG3" t="s">
        <v>1109</v>
      </c>
      <c r="BL3" t="s">
        <v>1110</v>
      </c>
      <c r="DO3" t="s">
        <v>1111</v>
      </c>
    </row>
    <row r="4" spans="1:130">
      <c r="A4" t="s">
        <v>1112</v>
      </c>
      <c r="D4" t="s">
        <v>1059</v>
      </c>
      <c r="E4" t="s">
        <v>1060</v>
      </c>
      <c r="G4" t="s">
        <v>1113</v>
      </c>
      <c r="I4" t="s">
        <v>1062</v>
      </c>
      <c r="J4" t="s">
        <v>175</v>
      </c>
      <c r="L4" t="s">
        <v>1064</v>
      </c>
      <c r="R4" s="48" t="s">
        <v>1092</v>
      </c>
      <c r="S4" t="s">
        <v>1093</v>
      </c>
      <c r="T4" t="s">
        <v>1094</v>
      </c>
      <c r="U4" t="s">
        <v>1095</v>
      </c>
      <c r="V4" t="s">
        <v>1096</v>
      </c>
      <c r="W4" t="s">
        <v>1097</v>
      </c>
      <c r="X4" t="s">
        <v>1098</v>
      </c>
      <c r="Y4" t="s">
        <v>1099</v>
      </c>
      <c r="Z4" t="s">
        <v>152</v>
      </c>
      <c r="AH4" t="s">
        <v>1114</v>
      </c>
      <c r="AI4" t="s">
        <v>1115</v>
      </c>
      <c r="AO4" t="s">
        <v>1100</v>
      </c>
      <c r="AP4" t="s">
        <v>1101</v>
      </c>
      <c r="AT4" t="s">
        <v>1102</v>
      </c>
      <c r="BL4" t="s">
        <v>1110</v>
      </c>
      <c r="DV4" s="136" t="s">
        <v>45</v>
      </c>
      <c r="DW4" s="136">
        <v>3</v>
      </c>
    </row>
    <row r="5" spans="1:130">
      <c r="A5" t="s">
        <v>1116</v>
      </c>
      <c r="B5" t="s">
        <v>1117</v>
      </c>
      <c r="D5" t="s">
        <v>1059</v>
      </c>
      <c r="E5" t="s">
        <v>1060</v>
      </c>
      <c r="I5" t="s">
        <v>1062</v>
      </c>
      <c r="J5" t="s">
        <v>175</v>
      </c>
      <c r="M5" t="s">
        <v>1065</v>
      </c>
      <c r="S5" t="s">
        <v>1093</v>
      </c>
      <c r="T5" t="s">
        <v>1118</v>
      </c>
      <c r="V5" t="s">
        <v>1119</v>
      </c>
      <c r="X5" t="s">
        <v>1120</v>
      </c>
      <c r="AM5" t="s">
        <v>1121</v>
      </c>
      <c r="AO5" t="s">
        <v>1059</v>
      </c>
      <c r="AP5" t="s">
        <v>1060</v>
      </c>
      <c r="AT5" t="s">
        <v>1062</v>
      </c>
      <c r="AV5" t="s">
        <v>1122</v>
      </c>
      <c r="AY5" t="s">
        <v>1123</v>
      </c>
      <c r="BA5" t="s">
        <v>1093</v>
      </c>
      <c r="BB5" t="s">
        <v>1124</v>
      </c>
      <c r="BD5" t="s">
        <v>1125</v>
      </c>
      <c r="BF5" t="s">
        <v>1126</v>
      </c>
      <c r="BL5" t="s">
        <v>1065</v>
      </c>
      <c r="BM5" t="s">
        <v>1127</v>
      </c>
      <c r="BN5" t="s">
        <v>1128</v>
      </c>
      <c r="BO5" t="s">
        <v>1129</v>
      </c>
      <c r="BP5" t="s">
        <v>1128</v>
      </c>
      <c r="BQ5" t="s">
        <v>1130</v>
      </c>
    </row>
    <row r="6" spans="1:130">
      <c r="A6" t="s">
        <v>1131</v>
      </c>
      <c r="B6" t="s">
        <v>1132</v>
      </c>
      <c r="D6" t="s">
        <v>1133</v>
      </c>
      <c r="E6" t="s">
        <v>1134</v>
      </c>
      <c r="I6" t="s">
        <v>1062</v>
      </c>
      <c r="M6" s="47" t="s">
        <v>1135</v>
      </c>
      <c r="S6" t="s">
        <v>1136</v>
      </c>
      <c r="T6" t="s">
        <v>1118</v>
      </c>
      <c r="U6" t="s">
        <v>1137</v>
      </c>
      <c r="V6" t="s">
        <v>1119</v>
      </c>
      <c r="W6" t="s">
        <v>1138</v>
      </c>
      <c r="X6" t="s">
        <v>1120</v>
      </c>
      <c r="Y6" t="s">
        <v>1139</v>
      </c>
      <c r="Z6" t="s">
        <v>1140</v>
      </c>
      <c r="AO6" t="s">
        <v>1141</v>
      </c>
      <c r="AP6" t="s">
        <v>1142</v>
      </c>
      <c r="AT6" t="s">
        <v>1062</v>
      </c>
      <c r="AY6" t="s">
        <v>1143</v>
      </c>
      <c r="BA6" t="s">
        <v>1136</v>
      </c>
      <c r="BB6" t="s">
        <v>1124</v>
      </c>
      <c r="BC6" t="s">
        <v>1137</v>
      </c>
      <c r="BD6" t="s">
        <v>1125</v>
      </c>
      <c r="BE6" t="s">
        <v>1138</v>
      </c>
      <c r="BF6" t="s">
        <v>1126</v>
      </c>
      <c r="BG6" t="s">
        <v>1139</v>
      </c>
      <c r="BH6" t="s">
        <v>1144</v>
      </c>
      <c r="BL6" s="47" t="s">
        <v>1135</v>
      </c>
    </row>
    <row r="7" spans="1:130">
      <c r="DE7" s="67"/>
      <c r="DF7" s="67"/>
      <c r="DG7" s="67"/>
      <c r="DH7" s="67"/>
      <c r="DI7" s="67"/>
      <c r="DJ7" s="67"/>
      <c r="DK7" s="67"/>
      <c r="DL7" s="67"/>
      <c r="DM7" s="67"/>
      <c r="DN7" s="67"/>
      <c r="DO7" s="67"/>
      <c r="DP7" s="67"/>
      <c r="DQ7" s="67"/>
      <c r="DR7" s="67"/>
      <c r="DS7" s="67"/>
      <c r="DT7" s="67"/>
      <c r="DU7" s="67"/>
    </row>
    <row r="8" spans="1:130">
      <c r="A8" t="s">
        <v>1145</v>
      </c>
      <c r="B8" s="3" t="s">
        <v>447</v>
      </c>
      <c r="C8" s="3" t="s">
        <v>461</v>
      </c>
      <c r="D8" s="3" t="s">
        <v>184</v>
      </c>
      <c r="E8" s="3" t="s">
        <v>179</v>
      </c>
      <c r="F8" s="3" t="s">
        <v>496</v>
      </c>
      <c r="G8" s="3" t="s">
        <v>259</v>
      </c>
      <c r="H8" s="3" t="s">
        <v>256</v>
      </c>
      <c r="I8" s="3" t="s">
        <v>516</v>
      </c>
      <c r="J8" s="3" t="s">
        <v>523</v>
      </c>
      <c r="K8" s="3" t="s">
        <v>529</v>
      </c>
      <c r="L8" s="3" t="s">
        <v>535</v>
      </c>
      <c r="M8" s="3" t="s">
        <v>540</v>
      </c>
      <c r="N8" s="3" t="s">
        <v>545</v>
      </c>
      <c r="O8" s="3" t="s">
        <v>550</v>
      </c>
      <c r="P8" s="3" t="s">
        <v>555</v>
      </c>
      <c r="Q8" s="3" t="s">
        <v>560</v>
      </c>
      <c r="R8" s="3" t="s">
        <v>565</v>
      </c>
      <c r="S8" s="3" t="s">
        <v>570</v>
      </c>
      <c r="T8" s="3" t="s">
        <v>575</v>
      </c>
      <c r="U8" s="3" t="s">
        <v>217</v>
      </c>
      <c r="V8" s="3" t="s">
        <v>583</v>
      </c>
      <c r="W8" s="3" t="s">
        <v>584</v>
      </c>
      <c r="X8" s="3" t="s">
        <v>587</v>
      </c>
      <c r="Y8" s="3" t="s">
        <v>590</v>
      </c>
      <c r="Z8" s="3" t="s">
        <v>593</v>
      </c>
      <c r="AA8" s="3" t="s">
        <v>596</v>
      </c>
      <c r="AB8" s="3" t="s">
        <v>599</v>
      </c>
      <c r="AC8" s="3" t="s">
        <v>602</v>
      </c>
      <c r="AD8" s="3" t="s">
        <v>245</v>
      </c>
      <c r="AE8" s="3" t="s">
        <v>248</v>
      </c>
      <c r="AF8" s="3" t="s">
        <v>609</v>
      </c>
      <c r="AG8" s="7" t="s">
        <v>283</v>
      </c>
      <c r="AH8" s="3" t="s">
        <v>614</v>
      </c>
      <c r="AI8" s="3" t="s">
        <v>617</v>
      </c>
      <c r="AJ8" s="3" t="s">
        <v>620</v>
      </c>
      <c r="AK8" s="3" t="s">
        <v>623</v>
      </c>
      <c r="AL8" s="3" t="s">
        <v>626</v>
      </c>
      <c r="AM8" s="3" t="s">
        <v>629</v>
      </c>
      <c r="AN8" s="3" t="s">
        <v>632</v>
      </c>
      <c r="AO8" s="3" t="s">
        <v>635</v>
      </c>
      <c r="AP8" s="3" t="s">
        <v>638</v>
      </c>
      <c r="AQ8" s="3" t="s">
        <v>641</v>
      </c>
      <c r="AR8" s="3" t="s">
        <v>644</v>
      </c>
      <c r="AS8" s="3" t="s">
        <v>645</v>
      </c>
      <c r="AT8" s="3" t="s">
        <v>646</v>
      </c>
      <c r="AU8" s="3" t="s">
        <v>647</v>
      </c>
      <c r="AV8" s="3" t="s">
        <v>648</v>
      </c>
      <c r="AW8" s="3" t="s">
        <v>649</v>
      </c>
      <c r="AX8" s="3" t="s">
        <v>650</v>
      </c>
      <c r="AY8" s="3" t="s">
        <v>651</v>
      </c>
      <c r="AZ8" s="3" t="s">
        <v>652</v>
      </c>
      <c r="BA8" s="3" t="s">
        <v>653</v>
      </c>
      <c r="BB8" s="3" t="s">
        <v>654</v>
      </c>
      <c r="BC8" s="3" t="s">
        <v>655</v>
      </c>
      <c r="BD8" s="3" t="s">
        <v>656</v>
      </c>
      <c r="BE8" s="3" t="s">
        <v>657</v>
      </c>
      <c r="BF8" s="3" t="s">
        <v>658</v>
      </c>
      <c r="BG8" s="3" t="s">
        <v>659</v>
      </c>
      <c r="BH8" s="3" t="s">
        <v>660</v>
      </c>
      <c r="BI8" s="3" t="s">
        <v>661</v>
      </c>
      <c r="BJ8" s="3" t="s">
        <v>662</v>
      </c>
      <c r="BK8" s="3" t="s">
        <v>663</v>
      </c>
      <c r="BL8" s="3" t="s">
        <v>664</v>
      </c>
      <c r="BM8" s="3" t="s">
        <v>665</v>
      </c>
      <c r="BN8" s="3" t="s">
        <v>666</v>
      </c>
      <c r="BO8" s="3" t="s">
        <v>667</v>
      </c>
      <c r="BP8" s="3" t="s">
        <v>668</v>
      </c>
      <c r="BQ8" s="3" t="s">
        <v>669</v>
      </c>
      <c r="BR8" s="3" t="s">
        <v>670</v>
      </c>
      <c r="BS8" s="3" t="s">
        <v>671</v>
      </c>
      <c r="BT8" s="3" t="s">
        <v>672</v>
      </c>
      <c r="BU8" s="3" t="s">
        <v>673</v>
      </c>
      <c r="BV8" s="7" t="s">
        <v>353</v>
      </c>
      <c r="BW8" s="3" t="s">
        <v>674</v>
      </c>
      <c r="BX8" s="3" t="s">
        <v>675</v>
      </c>
      <c r="BY8" s="3" t="s">
        <v>676</v>
      </c>
      <c r="BZ8" s="3" t="s">
        <v>677</v>
      </c>
      <c r="CA8" s="3" t="s">
        <v>678</v>
      </c>
      <c r="CB8" s="3" t="s">
        <v>679</v>
      </c>
      <c r="CC8" s="3" t="s">
        <v>680</v>
      </c>
      <c r="CD8" s="3" t="s">
        <v>681</v>
      </c>
      <c r="CE8" s="3" t="s">
        <v>682</v>
      </c>
      <c r="CF8" s="3" t="s">
        <v>683</v>
      </c>
      <c r="CG8" s="3" t="s">
        <v>684</v>
      </c>
      <c r="CH8" s="3" t="s">
        <v>685</v>
      </c>
      <c r="CI8" s="3" t="s">
        <v>686</v>
      </c>
      <c r="CJ8" s="3" t="s">
        <v>687</v>
      </c>
      <c r="CK8" s="3" t="s">
        <v>688</v>
      </c>
      <c r="CL8" s="3" t="s">
        <v>689</v>
      </c>
      <c r="CM8" s="3" t="s">
        <v>690</v>
      </c>
      <c r="CN8" s="3" t="s">
        <v>691</v>
      </c>
      <c r="CO8" s="3" t="s">
        <v>692</v>
      </c>
      <c r="CP8" s="3" t="s">
        <v>693</v>
      </c>
      <c r="CQ8" s="3" t="s">
        <v>694</v>
      </c>
      <c r="CR8" s="3" t="s">
        <v>695</v>
      </c>
      <c r="CS8" s="3" t="s">
        <v>696</v>
      </c>
      <c r="CT8" s="3" t="s">
        <v>697</v>
      </c>
      <c r="CU8" s="3" t="s">
        <v>698</v>
      </c>
      <c r="CV8" s="3" t="s">
        <v>699</v>
      </c>
      <c r="CW8" s="3" t="s">
        <v>700</v>
      </c>
      <c r="CX8" s="3" t="s">
        <v>701</v>
      </c>
      <c r="CY8" s="3" t="s">
        <v>702</v>
      </c>
      <c r="CZ8" s="3" t="s">
        <v>703</v>
      </c>
      <c r="DA8" t="s">
        <v>1146</v>
      </c>
      <c r="DB8" s="10" t="s">
        <v>704</v>
      </c>
      <c r="DC8" s="10" t="s">
        <v>705</v>
      </c>
      <c r="DD8" s="10" t="s">
        <v>706</v>
      </c>
      <c r="DE8" s="10" t="s">
        <v>707</v>
      </c>
      <c r="DF8" s="10" t="s">
        <v>708</v>
      </c>
      <c r="DG8" s="46" t="s">
        <v>709</v>
      </c>
      <c r="DH8" s="46" t="s">
        <v>710</v>
      </c>
      <c r="DI8" s="46" t="s">
        <v>711</v>
      </c>
      <c r="DJ8" s="46" t="s">
        <v>712</v>
      </c>
      <c r="DK8" s="10" t="s">
        <v>713</v>
      </c>
      <c r="DL8" s="10" t="s">
        <v>714</v>
      </c>
      <c r="DM8" s="10" t="s">
        <v>715</v>
      </c>
      <c r="DN8" t="s">
        <v>1147</v>
      </c>
      <c r="DO8" s="11" t="s">
        <v>435</v>
      </c>
      <c r="DP8" s="11" t="s">
        <v>716</v>
      </c>
      <c r="DQ8" s="11" t="s">
        <v>717</v>
      </c>
      <c r="DR8" s="11" t="s">
        <v>718</v>
      </c>
      <c r="DS8" s="11" t="s">
        <v>719</v>
      </c>
      <c r="DT8" s="11" t="s">
        <v>720</v>
      </c>
      <c r="DU8" s="11" t="s">
        <v>721</v>
      </c>
      <c r="DV8" s="92" t="s">
        <v>209</v>
      </c>
    </row>
    <row r="9" spans="1:130" s="117" customFormat="1">
      <c r="B9" s="117" t="str">
        <f>様式!B3</f>
        <v/>
      </c>
      <c r="C9" s="117" t="str">
        <f>様式!B4</f>
        <v/>
      </c>
      <c r="D9" s="117" t="str">
        <f>様式!B6</f>
        <v/>
      </c>
      <c r="E9" s="117" t="str">
        <f>様式!B7</f>
        <v/>
      </c>
      <c r="F9" s="117" t="str">
        <f>様式!B8</f>
        <v/>
      </c>
      <c r="G9" s="117" t="str">
        <f>様式!B9</f>
        <v/>
      </c>
      <c r="H9" s="117" t="str">
        <f>様式!B10</f>
        <v/>
      </c>
      <c r="I9" s="117" t="str">
        <f>様式!B11</f>
        <v/>
      </c>
      <c r="J9" s="117" t="str">
        <f>様式!B12</f>
        <v/>
      </c>
      <c r="K9" s="117" t="str">
        <f>様式!B13</f>
        <v/>
      </c>
      <c r="L9" s="117" t="str">
        <f>様式!B14</f>
        <v/>
      </c>
      <c r="M9" s="117" t="str">
        <f>様式!B15</f>
        <v/>
      </c>
      <c r="N9" s="117" t="str">
        <f>様式!B16</f>
        <v/>
      </c>
      <c r="O9" s="117" t="str">
        <f>様式!B17</f>
        <v/>
      </c>
      <c r="P9" s="117" t="str">
        <f>様式!B18</f>
        <v/>
      </c>
      <c r="Q9" s="117" t="str">
        <f>様式!B19</f>
        <v/>
      </c>
      <c r="R9" s="117" t="str">
        <f>様式!B20</f>
        <v/>
      </c>
      <c r="S9" s="117" t="str">
        <f>様式!B21</f>
        <v/>
      </c>
      <c r="T9" s="117" t="str">
        <f>様式!B22</f>
        <v>　</v>
      </c>
      <c r="U9" s="117" t="str">
        <f>様式!B23</f>
        <v xml:space="preserve"> </v>
      </c>
      <c r="V9" s="117" t="str">
        <f>様式!B24</f>
        <v>　</v>
      </c>
      <c r="W9" s="117" t="str">
        <f>様式!B25</f>
        <v xml:space="preserve"> </v>
      </c>
      <c r="X9" s="117" t="str">
        <f>様式!B26</f>
        <v>　</v>
      </c>
      <c r="Y9" s="117" t="str">
        <f>様式!B27</f>
        <v xml:space="preserve"> </v>
      </c>
      <c r="Z9" s="117" t="str">
        <f>様式!B28</f>
        <v/>
      </c>
      <c r="AA9" s="117" t="str">
        <f>様式!B29</f>
        <v/>
      </c>
      <c r="AB9" s="117" t="str">
        <f>様式!B30</f>
        <v/>
      </c>
      <c r="AC9" s="117" t="str">
        <f>様式!B31</f>
        <v>　</v>
      </c>
      <c r="AD9" s="117" t="str">
        <f>様式!B32</f>
        <v/>
      </c>
      <c r="AE9" s="117" t="str">
        <f>様式!B33</f>
        <v/>
      </c>
      <c r="AF9" s="117" t="str">
        <f>様式!B34</f>
        <v/>
      </c>
      <c r="AH9" s="117" t="str">
        <f>様式!B36</f>
        <v/>
      </c>
      <c r="AI9" s="117" t="str">
        <f>様式!B37</f>
        <v/>
      </c>
      <c r="AJ9" s="117" t="str">
        <f>様式!B38</f>
        <v/>
      </c>
      <c r="AK9" s="117" t="str">
        <f>様式!B39</f>
        <v/>
      </c>
      <c r="AL9" s="117" t="str">
        <f>様式!B40</f>
        <v/>
      </c>
      <c r="AM9" s="117" t="str">
        <f>様式!B41</f>
        <v/>
      </c>
      <c r="AN9" s="117" t="str">
        <f>様式!B42</f>
        <v/>
      </c>
      <c r="AO9" s="117" t="str">
        <f>様式!B43</f>
        <v/>
      </c>
      <c r="AP9" s="117" t="str">
        <f>様式!B44</f>
        <v/>
      </c>
      <c r="AQ9" s="117" t="str">
        <f>様式!B45</f>
        <v/>
      </c>
      <c r="AR9" s="117" t="str">
        <f>様式!B46</f>
        <v/>
      </c>
      <c r="AS9" s="117" t="str">
        <f>様式!B47</f>
        <v/>
      </c>
      <c r="AT9" s="117" t="str">
        <f>様式!B48</f>
        <v/>
      </c>
      <c r="AU9" s="117" t="str">
        <f>様式!B49</f>
        <v/>
      </c>
      <c r="AV9" s="117" t="str">
        <f>様式!B50</f>
        <v/>
      </c>
      <c r="AW9" s="117" t="str">
        <f>様式!B51</f>
        <v/>
      </c>
      <c r="AX9" s="117" t="str">
        <f>様式!B52</f>
        <v/>
      </c>
      <c r="AY9" s="117" t="str">
        <f>様式!B53</f>
        <v/>
      </c>
      <c r="AZ9" s="117" t="str">
        <f>様式!B54</f>
        <v/>
      </c>
      <c r="BA9" s="117" t="str">
        <f>様式!B55</f>
        <v/>
      </c>
      <c r="BB9" s="117" t="str">
        <f>様式!B56</f>
        <v/>
      </c>
      <c r="BC9" s="117" t="str">
        <f>様式!B57</f>
        <v/>
      </c>
      <c r="BD9" s="117" t="str">
        <f>様式!B58</f>
        <v/>
      </c>
      <c r="BE9" s="117" t="str">
        <f>様式!B59</f>
        <v/>
      </c>
      <c r="BF9" s="117" t="str">
        <f>様式!B60</f>
        <v/>
      </c>
      <c r="BG9" s="117" t="str">
        <f>様式!B61</f>
        <v/>
      </c>
      <c r="BH9" s="117" t="str">
        <f>様式!B62</f>
        <v/>
      </c>
      <c r="BI9" s="117" t="str">
        <f>様式!B63</f>
        <v/>
      </c>
      <c r="BJ9" s="117" t="str">
        <f>様式!B64</f>
        <v/>
      </c>
      <c r="BK9" s="117" t="str">
        <f>様式!B65</f>
        <v/>
      </c>
      <c r="BL9" s="117" t="str">
        <f>様式!B66</f>
        <v/>
      </c>
      <c r="BM9" s="117" t="str">
        <f>様式!B67</f>
        <v/>
      </c>
      <c r="BN9" s="117" t="str">
        <f>様式!B68</f>
        <v/>
      </c>
      <c r="BO9" s="117" t="str">
        <f>様式!B69</f>
        <v/>
      </c>
      <c r="BP9" s="117" t="str">
        <f>様式!B70</f>
        <v/>
      </c>
      <c r="BQ9" s="117" t="str">
        <f>様式!B71</f>
        <v/>
      </c>
      <c r="BR9" s="117" t="str">
        <f>様式!B72</f>
        <v/>
      </c>
      <c r="BS9" s="117" t="str">
        <f>様式!B73</f>
        <v/>
      </c>
      <c r="BT9" s="117" t="str">
        <f>様式!B74</f>
        <v/>
      </c>
      <c r="BU9" s="117" t="str">
        <f>様式!B75</f>
        <v/>
      </c>
      <c r="BW9" s="117" t="str">
        <f>様式!B77</f>
        <v/>
      </c>
      <c r="BX9" s="117" t="str">
        <f>様式!B78</f>
        <v/>
      </c>
      <c r="BY9" s="117" t="str">
        <f>様式!B79</f>
        <v/>
      </c>
      <c r="BZ9" s="117" t="str">
        <f>様式!B80</f>
        <v/>
      </c>
      <c r="CA9" s="117" t="str">
        <f>様式!B81</f>
        <v/>
      </c>
      <c r="CB9" s="117" t="str">
        <f>様式!B82</f>
        <v/>
      </c>
      <c r="CC9" s="117" t="str">
        <f>様式!B83</f>
        <v/>
      </c>
      <c r="CD9" s="117" t="str">
        <f>様式!B84</f>
        <v/>
      </c>
      <c r="CE9" s="117" t="str">
        <f>様式!B85</f>
        <v/>
      </c>
      <c r="CF9" s="117" t="str">
        <f>様式!B86</f>
        <v/>
      </c>
      <c r="CG9" s="117" t="str">
        <f>様式!B87</f>
        <v/>
      </c>
      <c r="CH9" s="117" t="str">
        <f>様式!B88</f>
        <v/>
      </c>
      <c r="CI9" s="117" t="str">
        <f>様式!B89</f>
        <v/>
      </c>
      <c r="CJ9" s="117" t="str">
        <f>様式!B90</f>
        <v/>
      </c>
      <c r="CK9" s="117" t="str">
        <f>様式!B91</f>
        <v/>
      </c>
      <c r="CL9" s="117" t="str">
        <f>様式!B92</f>
        <v/>
      </c>
      <c r="CM9" s="117" t="str">
        <f>様式!B93</f>
        <v/>
      </c>
      <c r="CN9" s="117" t="str">
        <f>様式!B94</f>
        <v/>
      </c>
      <c r="CO9" s="117" t="str">
        <f>様式!B95</f>
        <v/>
      </c>
      <c r="CP9" s="117" t="str">
        <f>様式!B96</f>
        <v/>
      </c>
      <c r="CQ9" s="117" t="str">
        <f>様式!B97</f>
        <v/>
      </c>
      <c r="CR9" s="117" t="str">
        <f>様式!B98</f>
        <v/>
      </c>
      <c r="CS9" s="117" t="str">
        <f>様式!B99</f>
        <v/>
      </c>
      <c r="CT9" s="117" t="str">
        <f>様式!B100</f>
        <v/>
      </c>
      <c r="CU9" s="117" t="str">
        <f>様式!B101</f>
        <v/>
      </c>
      <c r="CV9" s="117" t="str">
        <f>様式!B102</f>
        <v/>
      </c>
      <c r="CW9" s="117" t="str">
        <f>様式!B103</f>
        <v/>
      </c>
      <c r="CX9" s="117" t="str">
        <f>様式!B104</f>
        <v/>
      </c>
      <c r="CY9" s="117" t="str">
        <f>様式!B105</f>
        <v/>
      </c>
      <c r="CZ9" s="117" t="str">
        <f>様式!B106</f>
        <v/>
      </c>
      <c r="DB9" s="117" t="str">
        <f>様式!B109</f>
        <v/>
      </c>
      <c r="DC9" s="117" t="str">
        <f>様式!B110</f>
        <v/>
      </c>
      <c r="DD9" s="117" t="str">
        <f>様式!B111</f>
        <v/>
      </c>
      <c r="DE9" s="117" t="str">
        <f>様式!B112</f>
        <v/>
      </c>
      <c r="DF9" s="117" t="str">
        <f>様式!B113</f>
        <v/>
      </c>
      <c r="DG9" s="117" t="str">
        <f>様式!B114</f>
        <v/>
      </c>
      <c r="DH9" s="117" t="str">
        <f>様式!B115</f>
        <v/>
      </c>
      <c r="DI9" s="117" t="str">
        <f>様式!B116</f>
        <v/>
      </c>
      <c r="DJ9" s="117" t="str">
        <f>様式!B117</f>
        <v/>
      </c>
      <c r="DK9" s="117" t="str">
        <f>様式!B118</f>
        <v/>
      </c>
      <c r="DL9" s="117" t="str">
        <f>様式!B119</f>
        <v/>
      </c>
      <c r="DM9" s="117" t="str">
        <f>様式!B120</f>
        <v/>
      </c>
      <c r="DN9" s="117" t="str">
        <f>_xlfn.TEXTJOIN("、",TRUE,組合員入力フォーム!Q5,組合員入力フォーム!Q6,組合員入力フォーム!Q7,組合員入力フォーム!Q8,組合員入力フォーム!Q9,組合員入力フォーム!Q10,組合員入力フォーム!Q11,組合員入力フォーム!Q12,組合員入力フォーム!Q13,組合員入力フォーム!Q14,組合員入力フォーム!Q15)</f>
        <v/>
      </c>
      <c r="DO9" s="117" t="str">
        <f>様式!B123</f>
        <v/>
      </c>
      <c r="DP9" s="117" t="str">
        <f>様式!B124</f>
        <v/>
      </c>
      <c r="DQ9" s="117" t="str">
        <f>様式!B125</f>
        <v/>
      </c>
      <c r="DR9" s="117" t="str">
        <f>様式!B126</f>
        <v/>
      </c>
      <c r="DS9" s="117" t="str">
        <f>様式!B127</f>
        <v/>
      </c>
      <c r="DT9" s="117" t="str">
        <f>様式!B128</f>
        <v/>
      </c>
      <c r="DU9" s="117" t="str">
        <f>様式!B129</f>
        <v/>
      </c>
      <c r="DV9" s="121"/>
    </row>
    <row r="10" spans="1:130">
      <c r="B10" s="2"/>
      <c r="C10" s="2"/>
      <c r="D10" s="2"/>
      <c r="E10" s="2"/>
      <c r="F10" s="2"/>
      <c r="G10" s="2"/>
      <c r="H10" s="2"/>
      <c r="I10" s="2"/>
      <c r="J10" s="2"/>
      <c r="K10" s="2" t="str">
        <f>IF(OR(AND(組合員入力フォーム!O5=TRUE,組合員入力フォーム!O7=TRUE),AND(組合員入力フォーム!O6=TRUE,組合員入力フォーム!O7=TRUE)),"",IF(AND(OR(AND(組合員入力フォーム!O5=FALSE,組合員入力フォーム!O7=TRUE),AND(組合員入力フォーム!O6=FALSE,組合員入力フォーム!O7=TRUE),組合員入力フォーム!O8=TRUE,組合員入力フォーム!O9=TRUE,組合員入力フォーム!O10=TRUE,組合員入力フォーム!O11=TRUE,組合員入力フォーム!O12=TRUE,組合員入力フォーム!O13=TRUE,組合員入力フォーム!O14=TRUE,組合員入力フォーム!O15=TRUE),ISBLANK(組合員入力フォーム!D21)),"必須項目不備",""))</f>
        <v/>
      </c>
      <c r="L10" s="2"/>
      <c r="M10" s="2"/>
      <c r="N10" s="2"/>
      <c r="O10" s="2"/>
      <c r="P10" s="2"/>
      <c r="Q10" s="2"/>
      <c r="R10" s="2" t="str">
        <f>IF(ISBLANK(組合員入力フォーム!B170),"必須項目不備","")</f>
        <v>必須項目不備</v>
      </c>
      <c r="S10" s="2"/>
      <c r="T10" s="2"/>
      <c r="U10" s="2"/>
      <c r="V10" s="2"/>
      <c r="W10" s="2"/>
      <c r="X10" s="2"/>
      <c r="Y10" s="2"/>
      <c r="Z10" s="108" t="str">
        <f>IF(AND(組合員入力フォーム!O8=TRUE,OR(ISBLANK(組合員入力フォーム!C34),ISBLANK(組合員入力フォーム!E34),ISBLANK(組合員入力フォーム!G34))),"必須項目不備","")</f>
        <v/>
      </c>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108" t="str">
        <f>IF(AND(組合員入力フォーム!O13=TRUE,組合員入力フォーム!B60="変更",OR(ISBLANK(組合員入力フォーム!C92),ISBLANK(組合員入力フォーム!E92),ISBLANK(組合員入力フォーム!G92))),"必須項目不備","")</f>
        <v/>
      </c>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108" t="str">
        <f>IF(AND(組合員入力フォーム!O13=TRUE,組合員入力フォーム!B107="変更",OR(ISBLANK(組合員入力フォーム!C139),ISBLANK(組合員入力フォーム!E139),ISBLANK(組合員入力フォーム!G139))),"必須項目不備","")</f>
        <v/>
      </c>
      <c r="CX10" s="2"/>
      <c r="CY10" s="2"/>
      <c r="CZ10" s="2"/>
      <c r="DA10" s="2"/>
      <c r="DB10" s="108" t="str">
        <f>IF(OR(ISBLANK(組合員入力フォーム!C171),ISBLANK(組合員入力フォーム!E171),ISBLANK(組合員入力フォーム!G171)),"必須項目不備","")</f>
        <v>必須項目不備</v>
      </c>
      <c r="DC10" s="2"/>
      <c r="DD10" s="2"/>
      <c r="DE10" s="2"/>
      <c r="DF10" s="2"/>
      <c r="DG10" s="2"/>
      <c r="DH10" s="2"/>
      <c r="DI10" s="2"/>
      <c r="DJ10" s="2"/>
      <c r="DK10" s="2"/>
      <c r="DL10" s="2"/>
      <c r="DM10" s="2"/>
      <c r="DN10" s="2"/>
      <c r="DO10" s="2"/>
      <c r="DP10" s="2" t="str">
        <f>IF(OR(ISBLANK(組合員入力フォーム!B169)),"必須項目不備","")</f>
        <v>必須項目不備</v>
      </c>
      <c r="DQ10" s="2"/>
      <c r="DR10" s="2"/>
      <c r="DS10" s="2"/>
      <c r="DT10" s="2"/>
      <c r="DU10" s="2"/>
      <c r="DX10" s="135" t="s">
        <v>1148</v>
      </c>
      <c r="DY10" s="135" t="s">
        <v>1149</v>
      </c>
      <c r="DZ10" s="135" t="s">
        <v>1150</v>
      </c>
    </row>
    <row r="11" spans="1:130" s="67" customFormat="1">
      <c r="B11" s="104"/>
      <c r="C11" s="104"/>
      <c r="D11" s="104"/>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c r="CW11" s="104"/>
      <c r="CX11" s="104"/>
      <c r="CY11" s="104"/>
      <c r="CZ11" s="104"/>
      <c r="DA11" s="104"/>
      <c r="DB11" s="104"/>
      <c r="DC11" s="104"/>
      <c r="DD11" s="104"/>
      <c r="DE11" s="104"/>
      <c r="DF11" s="104"/>
      <c r="DG11" s="104"/>
      <c r="DH11" s="104"/>
      <c r="DI11" s="104"/>
      <c r="DJ11" s="104"/>
      <c r="DK11" s="104"/>
      <c r="DL11" s="104"/>
      <c r="DM11" s="104"/>
      <c r="DN11" s="104"/>
      <c r="DO11" s="104"/>
      <c r="DP11" s="104"/>
      <c r="DQ11" s="104"/>
      <c r="DR11" s="104"/>
      <c r="DS11" s="104"/>
      <c r="DT11" s="104"/>
      <c r="DU11" s="104"/>
      <c r="DX11" s="135">
        <v>1</v>
      </c>
      <c r="DY11" s="109">
        <v>44272</v>
      </c>
      <c r="DZ11" s="7" t="s">
        <v>1151</v>
      </c>
    </row>
    <row r="12" spans="1:130">
      <c r="B12" s="103"/>
      <c r="C12" s="103"/>
      <c r="D12" s="103"/>
      <c r="E12" s="103"/>
      <c r="F12" s="103"/>
      <c r="G12" s="103"/>
      <c r="H12" s="103"/>
      <c r="I12" s="103"/>
      <c r="J12" s="103"/>
      <c r="K12" s="103"/>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3"/>
      <c r="AN12" s="103"/>
      <c r="AO12" s="103"/>
      <c r="AP12" s="103"/>
      <c r="AQ12" s="103"/>
      <c r="AR12" s="103"/>
      <c r="AS12" s="103"/>
      <c r="AT12" s="103"/>
      <c r="AU12" s="103"/>
      <c r="AV12" s="103"/>
      <c r="AW12" s="103"/>
      <c r="AX12" s="103"/>
      <c r="AY12" s="103"/>
      <c r="AZ12" s="103"/>
      <c r="BA12" s="103"/>
      <c r="BB12" s="103"/>
      <c r="BC12" s="103"/>
      <c r="BD12" s="103"/>
      <c r="BE12" s="103"/>
      <c r="BF12" s="103"/>
      <c r="BG12" s="103"/>
      <c r="BH12" s="103"/>
      <c r="BI12" s="103"/>
      <c r="BJ12" s="103"/>
      <c r="BK12" s="103"/>
      <c r="BL12" s="103"/>
      <c r="BM12" s="103"/>
      <c r="BN12" s="103"/>
      <c r="BO12" s="103"/>
      <c r="BP12" s="103"/>
      <c r="BQ12" s="103"/>
      <c r="BR12" s="103"/>
      <c r="BS12" s="103"/>
      <c r="BT12" s="103"/>
      <c r="BU12" s="103"/>
      <c r="BV12" s="103"/>
      <c r="BW12" s="103"/>
      <c r="BX12" s="103"/>
      <c r="BY12" s="103"/>
      <c r="BZ12" s="103"/>
      <c r="CA12" s="103"/>
      <c r="CB12" s="103"/>
      <c r="CC12" s="103"/>
      <c r="CD12" s="103"/>
      <c r="CE12" s="103"/>
      <c r="CF12" s="103"/>
      <c r="CG12" s="103"/>
      <c r="CH12" s="103"/>
      <c r="CI12" s="103"/>
      <c r="CJ12" s="103"/>
      <c r="CK12" s="103"/>
      <c r="CL12" s="103"/>
      <c r="CM12" s="103"/>
      <c r="CN12" s="103"/>
      <c r="CO12" s="103"/>
      <c r="CP12" s="103"/>
      <c r="CQ12" s="103"/>
      <c r="CR12" s="103"/>
      <c r="CS12" s="103"/>
      <c r="CT12" s="103"/>
      <c r="CU12" s="103"/>
      <c r="CV12" s="103"/>
      <c r="CW12" s="103"/>
      <c r="CX12" s="103"/>
      <c r="CY12" s="103"/>
      <c r="CZ12" s="103"/>
      <c r="DA12" s="103"/>
      <c r="DB12" s="103"/>
      <c r="DC12" s="103"/>
      <c r="DD12" s="103"/>
      <c r="DE12" s="103"/>
      <c r="DF12" s="103"/>
      <c r="DG12" s="103"/>
      <c r="DH12" s="103"/>
      <c r="DI12" s="103"/>
      <c r="DJ12" s="103"/>
      <c r="DK12" s="103"/>
      <c r="DL12" s="103"/>
      <c r="DM12" s="103"/>
      <c r="DN12" s="103"/>
      <c r="DO12" s="103"/>
      <c r="DP12" s="103"/>
      <c r="DQ12" s="103"/>
      <c r="DR12" s="103"/>
      <c r="DS12" s="103"/>
      <c r="DT12" s="103"/>
      <c r="DU12" s="103"/>
      <c r="DX12" s="110">
        <v>1.1000000000000001</v>
      </c>
      <c r="DY12" s="109">
        <v>44284</v>
      </c>
      <c r="DZ12" s="7" t="s">
        <v>1152</v>
      </c>
    </row>
    <row r="13" spans="1:130">
      <c r="B13" s="2"/>
      <c r="C13" s="2"/>
      <c r="D13" s="2"/>
      <c r="E13" s="2"/>
      <c r="Z13" s="2"/>
      <c r="BH13" s="2"/>
      <c r="CW13" s="2"/>
      <c r="DB13" s="2"/>
      <c r="DX13" s="110">
        <v>1.2</v>
      </c>
      <c r="DY13" s="109">
        <v>44285</v>
      </c>
      <c r="DZ13" s="7" t="s">
        <v>1153</v>
      </c>
    </row>
    <row r="14" spans="1:130">
      <c r="DX14" s="110">
        <v>1.3</v>
      </c>
      <c r="DY14" s="109">
        <v>44308</v>
      </c>
      <c r="DZ14" s="7" t="s">
        <v>1154</v>
      </c>
    </row>
    <row r="15" spans="1:130">
      <c r="DX15" s="135">
        <v>1.4</v>
      </c>
      <c r="DY15" s="109">
        <v>44377</v>
      </c>
      <c r="DZ15" s="7" t="s">
        <v>1155</v>
      </c>
    </row>
    <row r="16" spans="1:130">
      <c r="DX16" s="111">
        <v>2</v>
      </c>
      <c r="DY16" s="109">
        <v>44494</v>
      </c>
      <c r="DZ16" s="112" t="s">
        <v>1156</v>
      </c>
    </row>
    <row r="17" spans="128:130">
      <c r="DX17" s="135">
        <v>3</v>
      </c>
      <c r="DY17" s="109">
        <v>44796</v>
      </c>
      <c r="DZ17" s="112" t="s">
        <v>1157</v>
      </c>
    </row>
    <row r="18" spans="128:130">
      <c r="DX18" s="113"/>
      <c r="DY18" s="113"/>
      <c r="DZ18" s="114"/>
    </row>
    <row r="19" spans="128:130">
      <c r="DX19" s="135"/>
      <c r="DY19" s="135"/>
      <c r="DZ19" s="7"/>
    </row>
    <row r="20" spans="128:130">
      <c r="DX20" s="135"/>
      <c r="DY20" s="135"/>
      <c r="DZ20" s="7"/>
    </row>
    <row r="21" spans="128:130">
      <c r="DX21" s="135"/>
      <c r="DY21" s="135"/>
      <c r="DZ21" s="7"/>
    </row>
    <row r="22" spans="128:130">
      <c r="DX22" s="135"/>
      <c r="DY22" s="135"/>
      <c r="DZ22" s="7"/>
    </row>
    <row r="23" spans="128:130">
      <c r="DX23" s="135"/>
      <c r="DY23" s="135"/>
      <c r="DZ23" s="7"/>
    </row>
    <row r="24" spans="128:130">
      <c r="DX24" s="135"/>
      <c r="DY24" s="135"/>
      <c r="DZ24" s="7"/>
    </row>
    <row r="25" spans="128:130">
      <c r="DX25" s="135"/>
      <c r="DY25" s="135"/>
      <c r="DZ25" s="7"/>
    </row>
    <row r="26" spans="128:130">
      <c r="DX26" s="135"/>
      <c r="DY26" s="135"/>
      <c r="DZ26" s="7"/>
    </row>
    <row r="27" spans="128:130">
      <c r="DX27" s="135"/>
      <c r="DY27" s="135"/>
      <c r="DZ27" s="7"/>
    </row>
    <row r="28" spans="128:130">
      <c r="DX28" s="135"/>
      <c r="DY28" s="135"/>
      <c r="DZ28" s="7"/>
    </row>
    <row r="29" spans="128:130">
      <c r="DX29" s="135"/>
      <c r="DY29" s="135"/>
      <c r="DZ29" s="7"/>
    </row>
    <row r="30" spans="128:130">
      <c r="DX30" s="135"/>
      <c r="DY30" s="135"/>
      <c r="DZ30" s="7"/>
    </row>
    <row r="31" spans="128:130">
      <c r="DX31" s="135"/>
      <c r="DY31" s="135"/>
      <c r="DZ31" s="7"/>
    </row>
    <row r="32" spans="128:130">
      <c r="DX32" s="135"/>
      <c r="DY32" s="135"/>
      <c r="DZ32" s="7"/>
    </row>
    <row r="33" spans="128:130">
      <c r="DX33" s="135"/>
      <c r="DY33" s="135"/>
      <c r="DZ33" s="7"/>
    </row>
    <row r="34" spans="128:130">
      <c r="DX34" s="135"/>
      <c r="DY34" s="135"/>
      <c r="DZ34" s="7"/>
    </row>
    <row r="35" spans="128:130">
      <c r="DX35" s="135"/>
      <c r="DY35" s="135"/>
      <c r="DZ35" s="7"/>
    </row>
    <row r="36" spans="128:130">
      <c r="DX36" s="135"/>
      <c r="DY36" s="135"/>
      <c r="DZ36" s="7"/>
    </row>
    <row r="37" spans="128:130">
      <c r="DX37" s="135"/>
      <c r="DY37" s="135"/>
      <c r="DZ37" s="7"/>
    </row>
    <row r="38" spans="128:130">
      <c r="DX38" s="135"/>
      <c r="DY38" s="135"/>
      <c r="DZ38" s="7"/>
    </row>
    <row r="39" spans="128:130">
      <c r="DX39" s="135"/>
      <c r="DY39" s="135"/>
      <c r="DZ39" s="7"/>
    </row>
    <row r="40" spans="128:130">
      <c r="DX40" s="135"/>
      <c r="DY40" s="135"/>
      <c r="DZ40" s="7"/>
    </row>
    <row r="41" spans="128:130">
      <c r="DX41" s="135"/>
      <c r="DY41" s="135"/>
      <c r="DZ41" s="7"/>
    </row>
    <row r="42" spans="128:130">
      <c r="DX42" s="135"/>
      <c r="DY42" s="135"/>
      <c r="DZ42" s="7"/>
    </row>
    <row r="43" spans="128:130">
      <c r="DX43" s="135"/>
      <c r="DY43" s="135"/>
      <c r="DZ43" s="7"/>
    </row>
    <row r="44" spans="128:130">
      <c r="DX44" s="135"/>
      <c r="DY44" s="135"/>
      <c r="DZ44" s="7"/>
    </row>
    <row r="45" spans="128:130">
      <c r="DX45" s="135"/>
      <c r="DY45" s="135"/>
      <c r="DZ45" s="7"/>
    </row>
    <row r="46" spans="128:130">
      <c r="DX46" s="135"/>
      <c r="DY46" s="135"/>
      <c r="DZ46" s="7"/>
    </row>
    <row r="47" spans="128:130">
      <c r="DX47" s="135"/>
      <c r="DY47" s="135"/>
      <c r="DZ47" s="7"/>
    </row>
    <row r="48" spans="128:130">
      <c r="DX48" s="135"/>
      <c r="DY48" s="135"/>
      <c r="DZ48" s="7"/>
    </row>
    <row r="49" spans="128:130">
      <c r="DX49" s="135"/>
      <c r="DY49" s="135"/>
      <c r="DZ49" s="7"/>
    </row>
    <row r="50" spans="128:130">
      <c r="DX50" s="135"/>
      <c r="DY50" s="135"/>
      <c r="DZ50" s="7"/>
    </row>
    <row r="51" spans="128:130">
      <c r="DX51" s="135"/>
      <c r="DY51" s="135"/>
      <c r="DZ51" s="7"/>
    </row>
    <row r="52" spans="128:130">
      <c r="DX52" s="135"/>
      <c r="DY52" s="135"/>
      <c r="DZ52" s="7"/>
    </row>
    <row r="53" spans="128:130">
      <c r="DX53" s="135"/>
      <c r="DY53" s="135"/>
      <c r="DZ53" s="7"/>
    </row>
    <row r="54" spans="128:130">
      <c r="DX54" s="135"/>
      <c r="DY54" s="135"/>
      <c r="DZ54" s="7"/>
    </row>
    <row r="55" spans="128:130">
      <c r="DX55" s="135"/>
      <c r="DY55" s="135"/>
      <c r="DZ55" s="7"/>
    </row>
    <row r="56" spans="128:130">
      <c r="DX56" s="135"/>
      <c r="DY56" s="135"/>
      <c r="DZ56" s="7"/>
    </row>
    <row r="57" spans="128:130">
      <c r="DX57" s="135"/>
      <c r="DY57" s="135"/>
      <c r="DZ57" s="7"/>
    </row>
    <row r="58" spans="128:130">
      <c r="DX58" s="135"/>
      <c r="DY58" s="135"/>
      <c r="DZ58" s="7"/>
    </row>
    <row r="59" spans="128:130">
      <c r="DX59" s="135"/>
      <c r="DY59" s="135"/>
      <c r="DZ59" s="7"/>
    </row>
    <row r="60" spans="128:130">
      <c r="DX60" s="135"/>
      <c r="DY60" s="135"/>
      <c r="DZ60" s="7"/>
    </row>
    <row r="61" spans="128:130">
      <c r="DX61" s="135"/>
      <c r="DY61" s="135"/>
      <c r="DZ61" s="7"/>
    </row>
    <row r="62" spans="128:130">
      <c r="DX62" s="135"/>
      <c r="DY62" s="135"/>
      <c r="DZ62" s="7"/>
    </row>
    <row r="63" spans="128:130">
      <c r="DX63" s="135"/>
      <c r="DY63" s="135"/>
      <c r="DZ63" s="7"/>
    </row>
    <row r="64" spans="128:130">
      <c r="DX64" s="135"/>
      <c r="DY64" s="135"/>
      <c r="DZ64" s="7"/>
    </row>
    <row r="65" spans="128:130">
      <c r="DX65" s="135"/>
      <c r="DY65" s="135"/>
      <c r="DZ65" s="7"/>
    </row>
    <row r="66" spans="128:130">
      <c r="DX66" s="135"/>
      <c r="DY66" s="135"/>
      <c r="DZ66" s="7"/>
    </row>
    <row r="67" spans="128:130">
      <c r="DX67" s="135"/>
      <c r="DY67" s="135"/>
      <c r="DZ67" s="7"/>
    </row>
    <row r="68" spans="128:130">
      <c r="DX68" s="135"/>
      <c r="DY68" s="135"/>
      <c r="DZ68" s="7"/>
    </row>
    <row r="69" spans="128:130">
      <c r="DX69" s="135"/>
      <c r="DY69" s="135"/>
      <c r="DZ69" s="7"/>
    </row>
    <row r="70" spans="128:130">
      <c r="DX70" s="135"/>
      <c r="DY70" s="135"/>
      <c r="DZ70" s="7"/>
    </row>
    <row r="71" spans="128:130">
      <c r="DX71" s="135"/>
      <c r="DY71" s="135"/>
      <c r="DZ71" s="7"/>
    </row>
    <row r="72" spans="128:130">
      <c r="DX72" s="135"/>
      <c r="DY72" s="135"/>
      <c r="DZ72" s="7"/>
    </row>
    <row r="73" spans="128:130">
      <c r="DX73" s="135"/>
      <c r="DY73" s="135"/>
      <c r="DZ73" s="7"/>
    </row>
    <row r="74" spans="128:130">
      <c r="DX74" s="135"/>
      <c r="DY74" s="135"/>
      <c r="DZ74" s="7"/>
    </row>
    <row r="75" spans="128:130">
      <c r="DX75" s="135"/>
      <c r="DY75" s="135"/>
      <c r="DZ75" s="7"/>
    </row>
    <row r="76" spans="128:130">
      <c r="DX76" s="135"/>
      <c r="DY76" s="135"/>
      <c r="DZ76" s="7"/>
    </row>
    <row r="77" spans="128:130">
      <c r="DX77" s="135"/>
      <c r="DY77" s="135"/>
      <c r="DZ77" s="7"/>
    </row>
    <row r="78" spans="128:130">
      <c r="DX78" s="135"/>
      <c r="DY78" s="135"/>
      <c r="DZ78" s="7"/>
    </row>
    <row r="79" spans="128:130">
      <c r="DX79" s="135"/>
      <c r="DY79" s="135"/>
      <c r="DZ79" s="7"/>
    </row>
    <row r="80" spans="128:130">
      <c r="DX80" s="135"/>
      <c r="DY80" s="135"/>
      <c r="DZ80" s="7"/>
    </row>
    <row r="81" spans="128:130">
      <c r="DX81" s="135"/>
      <c r="DY81" s="135"/>
      <c r="DZ81" s="7"/>
    </row>
    <row r="82" spans="128:130">
      <c r="DX82" s="135"/>
      <c r="DY82" s="135"/>
      <c r="DZ82" s="7"/>
    </row>
    <row r="83" spans="128:130">
      <c r="DX83" s="135"/>
      <c r="DY83" s="135"/>
      <c r="DZ83" s="7"/>
    </row>
    <row r="84" spans="128:130">
      <c r="DX84" s="135"/>
      <c r="DY84" s="135"/>
      <c r="DZ84" s="7"/>
    </row>
    <row r="85" spans="128:130">
      <c r="DX85" s="135"/>
      <c r="DY85" s="135"/>
      <c r="DZ85" s="7"/>
    </row>
    <row r="86" spans="128:130">
      <c r="DX86" s="135"/>
      <c r="DY86" s="135"/>
      <c r="DZ86" s="7"/>
    </row>
    <row r="87" spans="128:130">
      <c r="DX87" s="135"/>
      <c r="DY87" s="135"/>
      <c r="DZ87" s="7"/>
    </row>
    <row r="88" spans="128:130">
      <c r="DX88" s="135"/>
      <c r="DY88" s="135"/>
      <c r="DZ88" s="7"/>
    </row>
    <row r="89" spans="128:130">
      <c r="DX89" s="135"/>
      <c r="DY89" s="135"/>
      <c r="DZ89" s="7"/>
    </row>
    <row r="90" spans="128:130">
      <c r="DX90" s="135"/>
      <c r="DY90" s="135"/>
      <c r="DZ90" s="7"/>
    </row>
    <row r="91" spans="128:130">
      <c r="DX91" s="135"/>
      <c r="DY91" s="135"/>
      <c r="DZ91" s="7"/>
    </row>
    <row r="92" spans="128:130">
      <c r="DX92" s="135"/>
      <c r="DY92" s="135"/>
      <c r="DZ92" s="7"/>
    </row>
    <row r="93" spans="128:130">
      <c r="DX93" s="135"/>
      <c r="DY93" s="135"/>
      <c r="DZ93" s="7"/>
    </row>
    <row r="94" spans="128:130">
      <c r="DX94" s="135"/>
      <c r="DY94" s="135"/>
      <c r="DZ94" s="7"/>
    </row>
    <row r="95" spans="128:130">
      <c r="DX95" s="135"/>
      <c r="DY95" s="135"/>
      <c r="DZ95" s="7"/>
    </row>
    <row r="96" spans="128:130">
      <c r="DX96" s="135"/>
      <c r="DY96" s="135"/>
      <c r="DZ96" s="7"/>
    </row>
    <row r="97" spans="128:130">
      <c r="DX97" s="135"/>
      <c r="DY97" s="135"/>
      <c r="DZ97" s="7"/>
    </row>
    <row r="98" spans="128:130">
      <c r="DX98" s="135"/>
      <c r="DY98" s="135"/>
      <c r="DZ98" s="7"/>
    </row>
    <row r="99" spans="128:130">
      <c r="DX99" s="135"/>
      <c r="DY99" s="135"/>
      <c r="DZ99" s="7"/>
    </row>
    <row r="100" spans="128:130">
      <c r="DX100" s="135"/>
      <c r="DY100" s="135"/>
      <c r="DZ100" s="7"/>
    </row>
    <row r="101" spans="128:130">
      <c r="DX101" s="135"/>
      <c r="DY101" s="135"/>
      <c r="DZ101" s="7"/>
    </row>
    <row r="102" spans="128:130">
      <c r="DX102" s="135"/>
      <c r="DY102" s="135"/>
      <c r="DZ102" s="7"/>
    </row>
    <row r="103" spans="128:130">
      <c r="DX103" s="135"/>
      <c r="DY103" s="135"/>
      <c r="DZ103" s="7"/>
    </row>
    <row r="104" spans="128:130">
      <c r="DX104" s="135"/>
      <c r="DY104" s="135"/>
      <c r="DZ104" s="7"/>
    </row>
    <row r="105" spans="128:130">
      <c r="DX105" s="135"/>
      <c r="DY105" s="135"/>
      <c r="DZ105" s="7"/>
    </row>
    <row r="106" spans="128:130">
      <c r="DX106" s="135"/>
      <c r="DY106" s="135"/>
      <c r="DZ106" s="7"/>
    </row>
    <row r="107" spans="128:130">
      <c r="DX107" s="135"/>
      <c r="DY107" s="135"/>
      <c r="DZ107" s="7"/>
    </row>
    <row r="108" spans="128:130">
      <c r="DX108" s="135"/>
      <c r="DY108" s="135"/>
      <c r="DZ108" s="7"/>
    </row>
    <row r="109" spans="128:130">
      <c r="DX109" s="135"/>
      <c r="DY109" s="135"/>
      <c r="DZ109" s="7"/>
    </row>
    <row r="110" spans="128:130">
      <c r="DX110" s="135"/>
      <c r="DY110" s="135"/>
      <c r="DZ110" s="7"/>
    </row>
    <row r="111" spans="128:130">
      <c r="DX111" s="135"/>
      <c r="DY111" s="135"/>
      <c r="DZ111" s="7"/>
    </row>
    <row r="112" spans="128:130">
      <c r="DX112" s="135"/>
      <c r="DY112" s="135"/>
      <c r="DZ112" s="7"/>
    </row>
    <row r="113" spans="128:130">
      <c r="DX113" s="135"/>
      <c r="DY113" s="135"/>
      <c r="DZ113" s="7"/>
    </row>
    <row r="114" spans="128:130">
      <c r="DX114" s="135"/>
      <c r="DY114" s="135"/>
      <c r="DZ114" s="7"/>
    </row>
    <row r="115" spans="128:130">
      <c r="DX115" s="135"/>
      <c r="DY115" s="135"/>
      <c r="DZ115" s="7"/>
    </row>
    <row r="116" spans="128:130">
      <c r="DX116" s="135"/>
      <c r="DY116" s="135"/>
      <c r="DZ116" s="7"/>
    </row>
    <row r="117" spans="128:130">
      <c r="DX117" s="135"/>
      <c r="DY117" s="135"/>
      <c r="DZ117" s="7"/>
    </row>
    <row r="118" spans="128:130">
      <c r="DX118" s="135"/>
      <c r="DY118" s="135"/>
      <c r="DZ118" s="7"/>
    </row>
    <row r="119" spans="128:130">
      <c r="DX119" s="135"/>
      <c r="DY119" s="135"/>
      <c r="DZ119" s="7"/>
    </row>
    <row r="120" spans="128:130">
      <c r="DX120" s="135"/>
      <c r="DY120" s="135"/>
      <c r="DZ120" s="7"/>
    </row>
    <row r="121" spans="128:130">
      <c r="DX121" s="135"/>
      <c r="DY121" s="135"/>
      <c r="DZ121" s="7"/>
    </row>
    <row r="122" spans="128:130">
      <c r="DX122" s="135"/>
      <c r="DY122" s="135"/>
      <c r="DZ122" s="7"/>
    </row>
    <row r="123" spans="128:130">
      <c r="DX123" s="135"/>
      <c r="DY123" s="135"/>
      <c r="DZ123" s="7"/>
    </row>
    <row r="124" spans="128:130">
      <c r="DX124" s="135"/>
      <c r="DY124" s="135"/>
      <c r="DZ124" s="7"/>
    </row>
    <row r="125" spans="128:130">
      <c r="DX125" s="135"/>
      <c r="DY125" s="135"/>
      <c r="DZ125" s="7"/>
    </row>
    <row r="126" spans="128:130">
      <c r="DX126" s="135"/>
      <c r="DY126" s="135"/>
      <c r="DZ126" s="7"/>
    </row>
    <row r="127" spans="128:130">
      <c r="DX127" s="135"/>
      <c r="DY127" s="135"/>
      <c r="DZ127" s="7"/>
    </row>
    <row r="128" spans="128:130">
      <c r="DX128" s="135"/>
      <c r="DY128" s="135"/>
      <c r="DZ128" s="7"/>
    </row>
    <row r="129" spans="128:130">
      <c r="DX129" s="135"/>
      <c r="DY129" s="135"/>
      <c r="DZ129" s="7"/>
    </row>
    <row r="130" spans="128:130">
      <c r="DX130" s="135"/>
      <c r="DY130" s="135"/>
      <c r="DZ130" s="7"/>
    </row>
    <row r="131" spans="128:130">
      <c r="DX131" s="135"/>
      <c r="DY131" s="135"/>
      <c r="DZ131" s="7"/>
    </row>
    <row r="132" spans="128:130">
      <c r="DX132" s="135"/>
      <c r="DY132" s="135"/>
      <c r="DZ132" s="7"/>
    </row>
    <row r="133" spans="128:130">
      <c r="DX133" s="135"/>
      <c r="DY133" s="135"/>
      <c r="DZ133" s="7"/>
    </row>
    <row r="134" spans="128:130">
      <c r="DX134" s="135"/>
      <c r="DY134" s="135"/>
      <c r="DZ134" s="7"/>
    </row>
    <row r="135" spans="128:130">
      <c r="DX135" s="135"/>
      <c r="DY135" s="135"/>
      <c r="DZ135" s="7"/>
    </row>
    <row r="136" spans="128:130">
      <c r="DX136" s="135"/>
      <c r="DY136" s="135"/>
      <c r="DZ136" s="7"/>
    </row>
    <row r="137" spans="128:130">
      <c r="DX137" s="135"/>
      <c r="DY137" s="135"/>
      <c r="DZ137" s="7"/>
    </row>
    <row r="138" spans="128:130">
      <c r="DX138" s="135"/>
      <c r="DY138" s="135"/>
      <c r="DZ138" s="7"/>
    </row>
    <row r="139" spans="128:130">
      <c r="DX139" s="135"/>
      <c r="DY139" s="135"/>
      <c r="DZ139" s="7"/>
    </row>
    <row r="140" spans="128:130">
      <c r="DX140" s="135"/>
      <c r="DY140" s="135"/>
      <c r="DZ140" s="7"/>
    </row>
    <row r="141" spans="128:130">
      <c r="DX141" s="135"/>
      <c r="DY141" s="135"/>
      <c r="DZ141" s="7"/>
    </row>
    <row r="142" spans="128:130">
      <c r="DX142" s="135"/>
      <c r="DY142" s="135"/>
      <c r="DZ142" s="7"/>
    </row>
    <row r="143" spans="128:130">
      <c r="DX143" s="135"/>
      <c r="DY143" s="135"/>
      <c r="DZ143" s="7"/>
    </row>
    <row r="144" spans="128:130">
      <c r="DX144" s="135"/>
      <c r="DY144" s="135"/>
      <c r="DZ144" s="7"/>
    </row>
    <row r="145" spans="128:130">
      <c r="DX145" s="135"/>
      <c r="DY145" s="135"/>
      <c r="DZ145" s="7"/>
    </row>
    <row r="146" spans="128:130">
      <c r="DX146" s="135"/>
      <c r="DY146" s="135"/>
      <c r="DZ146" s="7"/>
    </row>
    <row r="147" spans="128:130">
      <c r="DX147" s="135"/>
      <c r="DY147" s="135"/>
      <c r="DZ147" s="7"/>
    </row>
    <row r="148" spans="128:130">
      <c r="DX148" s="135"/>
      <c r="DY148" s="135"/>
      <c r="DZ148" s="7"/>
    </row>
    <row r="149" spans="128:130">
      <c r="DX149" s="135"/>
      <c r="DY149" s="135"/>
      <c r="DZ149" s="7"/>
    </row>
    <row r="150" spans="128:130">
      <c r="DX150" s="135"/>
      <c r="DY150" s="135"/>
      <c r="DZ150" s="7"/>
    </row>
    <row r="151" spans="128:130">
      <c r="DX151" s="135"/>
      <c r="DY151" s="135"/>
      <c r="DZ151" s="7"/>
    </row>
    <row r="152" spans="128:130">
      <c r="DX152" s="135"/>
      <c r="DY152" s="135"/>
      <c r="DZ152" s="7"/>
    </row>
    <row r="153" spans="128:130">
      <c r="DX153" s="135"/>
      <c r="DY153" s="135"/>
      <c r="DZ153" s="7"/>
    </row>
    <row r="154" spans="128:130">
      <c r="DX154" s="135"/>
      <c r="DY154" s="135"/>
      <c r="DZ154" s="7"/>
    </row>
    <row r="155" spans="128:130">
      <c r="DX155" s="135"/>
      <c r="DY155" s="135"/>
      <c r="DZ155" s="7"/>
    </row>
    <row r="156" spans="128:130">
      <c r="DX156" s="135"/>
      <c r="DY156" s="135"/>
      <c r="DZ156" s="7"/>
    </row>
    <row r="157" spans="128:130">
      <c r="DX157" s="135"/>
      <c r="DY157" s="135"/>
      <c r="DZ157" s="7"/>
    </row>
    <row r="158" spans="128:130">
      <c r="DX158" s="135"/>
      <c r="DY158" s="135"/>
      <c r="DZ158" s="7"/>
    </row>
    <row r="159" spans="128:130">
      <c r="DX159" s="135"/>
      <c r="DY159" s="135"/>
      <c r="DZ159" s="7"/>
    </row>
    <row r="160" spans="128:130">
      <c r="DX160" s="135"/>
      <c r="DY160" s="135"/>
      <c r="DZ160" s="7"/>
    </row>
    <row r="161" spans="128:130">
      <c r="DX161" s="135"/>
      <c r="DY161" s="135"/>
      <c r="DZ161" s="7"/>
    </row>
    <row r="162" spans="128:130">
      <c r="DX162" s="135"/>
      <c r="DY162" s="135"/>
      <c r="DZ162" s="7"/>
    </row>
    <row r="163" spans="128:130">
      <c r="DX163" s="135"/>
      <c r="DY163" s="135"/>
      <c r="DZ163" s="7"/>
    </row>
    <row r="164" spans="128:130">
      <c r="DX164" s="135"/>
      <c r="DY164" s="135"/>
      <c r="DZ164" s="7"/>
    </row>
    <row r="165" spans="128:130">
      <c r="DX165" s="135"/>
      <c r="DY165" s="135"/>
      <c r="DZ165" s="7"/>
    </row>
    <row r="166" spans="128:130">
      <c r="DX166" s="135"/>
      <c r="DY166" s="135"/>
      <c r="DZ166" s="7"/>
    </row>
    <row r="167" spans="128:130">
      <c r="DX167" s="135"/>
      <c r="DY167" s="135"/>
      <c r="DZ167" s="7"/>
    </row>
    <row r="168" spans="128:130">
      <c r="DX168" s="135"/>
      <c r="DY168" s="135"/>
      <c r="DZ168" s="7"/>
    </row>
    <row r="169" spans="128:130">
      <c r="DX169" s="135"/>
      <c r="DY169" s="135"/>
      <c r="DZ169" s="7"/>
    </row>
    <row r="170" spans="128:130">
      <c r="DX170" s="135"/>
      <c r="DY170" s="135"/>
      <c r="DZ170" s="7"/>
    </row>
    <row r="171" spans="128:130">
      <c r="DX171" s="135"/>
      <c r="DY171" s="135"/>
      <c r="DZ171" s="7"/>
    </row>
    <row r="172" spans="128:130">
      <c r="DX172" s="135"/>
      <c r="DY172" s="135"/>
      <c r="DZ172" s="7"/>
    </row>
    <row r="173" spans="128:130">
      <c r="DX173" s="135"/>
      <c r="DY173" s="135"/>
      <c r="DZ173" s="7"/>
    </row>
    <row r="174" spans="128:130">
      <c r="DX174" s="135"/>
      <c r="DY174" s="135"/>
      <c r="DZ174" s="7"/>
    </row>
    <row r="175" spans="128:130">
      <c r="DX175" s="135"/>
      <c r="DY175" s="135"/>
      <c r="DZ175" s="7"/>
    </row>
    <row r="176" spans="128:130">
      <c r="DX176" s="135"/>
      <c r="DY176" s="135"/>
      <c r="DZ176" s="7"/>
    </row>
    <row r="177" spans="128:130">
      <c r="DX177" s="135"/>
      <c r="DY177" s="135"/>
      <c r="DZ177" s="7"/>
    </row>
    <row r="178" spans="128:130">
      <c r="DX178" s="135"/>
      <c r="DY178" s="135"/>
      <c r="DZ178" s="7"/>
    </row>
    <row r="179" spans="128:130">
      <c r="DX179" s="135"/>
      <c r="DY179" s="135"/>
      <c r="DZ179" s="7"/>
    </row>
    <row r="180" spans="128:130">
      <c r="DX180" s="135"/>
      <c r="DY180" s="135"/>
      <c r="DZ180" s="7"/>
    </row>
    <row r="181" spans="128:130">
      <c r="DX181" s="135"/>
      <c r="DY181" s="135"/>
      <c r="DZ181" s="7"/>
    </row>
    <row r="182" spans="128:130">
      <c r="DX182" s="135"/>
      <c r="DY182" s="135"/>
      <c r="DZ182" s="7"/>
    </row>
    <row r="183" spans="128:130">
      <c r="DX183" s="135"/>
      <c r="DY183" s="135"/>
      <c r="DZ183" s="7"/>
    </row>
    <row r="184" spans="128:130">
      <c r="DX184" s="135"/>
      <c r="DY184" s="135"/>
      <c r="DZ184" s="7"/>
    </row>
    <row r="185" spans="128:130">
      <c r="DX185" s="135"/>
      <c r="DY185" s="135"/>
      <c r="DZ185" s="7"/>
    </row>
    <row r="186" spans="128:130">
      <c r="DX186" s="135"/>
      <c r="DY186" s="135"/>
      <c r="DZ186" s="7"/>
    </row>
    <row r="187" spans="128:130">
      <c r="DX187" s="135"/>
      <c r="DY187" s="135"/>
      <c r="DZ187" s="7"/>
    </row>
    <row r="188" spans="128:130">
      <c r="DX188" s="135"/>
      <c r="DY188" s="135"/>
      <c r="DZ188" s="7"/>
    </row>
    <row r="189" spans="128:130">
      <c r="DX189" s="135"/>
      <c r="DY189" s="135"/>
      <c r="DZ189" s="7"/>
    </row>
    <row r="190" spans="128:130">
      <c r="DX190" s="135"/>
      <c r="DY190" s="135"/>
      <c r="DZ190" s="7"/>
    </row>
    <row r="191" spans="128:130">
      <c r="DX191" s="135"/>
      <c r="DY191" s="135"/>
      <c r="DZ191" s="7"/>
    </row>
    <row r="192" spans="128:130">
      <c r="DX192" s="135"/>
      <c r="DY192" s="135"/>
      <c r="DZ192" s="7"/>
    </row>
    <row r="193" spans="128:130">
      <c r="DX193" s="135"/>
      <c r="DY193" s="135"/>
      <c r="DZ193" s="7"/>
    </row>
    <row r="194" spans="128:130">
      <c r="DX194" s="135"/>
      <c r="DY194" s="135"/>
      <c r="DZ194" s="7"/>
    </row>
    <row r="195" spans="128:130">
      <c r="DX195" s="135"/>
      <c r="DY195" s="135"/>
      <c r="DZ195" s="7"/>
    </row>
    <row r="196" spans="128:130">
      <c r="DX196" s="135"/>
      <c r="DY196" s="135"/>
      <c r="DZ196" s="7"/>
    </row>
    <row r="197" spans="128:130">
      <c r="DX197" s="135"/>
      <c r="DY197" s="135"/>
      <c r="DZ197" s="7"/>
    </row>
    <row r="198" spans="128:130">
      <c r="DX198" s="135"/>
      <c r="DY198" s="135"/>
      <c r="DZ198" s="7"/>
    </row>
    <row r="199" spans="128:130">
      <c r="DX199" s="135"/>
      <c r="DY199" s="135"/>
      <c r="DZ199" s="7"/>
    </row>
    <row r="200" spans="128:130">
      <c r="DX200" s="135"/>
      <c r="DY200" s="135"/>
      <c r="DZ200" s="7"/>
    </row>
    <row r="201" spans="128:130">
      <c r="DX201" s="135"/>
      <c r="DY201" s="135"/>
      <c r="DZ201" s="7"/>
    </row>
    <row r="202" spans="128:130">
      <c r="DX202" s="135"/>
      <c r="DY202" s="135"/>
      <c r="DZ202" s="7"/>
    </row>
    <row r="203" spans="128:130">
      <c r="DX203" s="135"/>
      <c r="DY203" s="135"/>
      <c r="DZ203" s="7"/>
    </row>
    <row r="204" spans="128:130">
      <c r="DX204" s="135"/>
      <c r="DY204" s="135"/>
      <c r="DZ204" s="7"/>
    </row>
    <row r="205" spans="128:130">
      <c r="DX205" s="135"/>
      <c r="DY205" s="135"/>
      <c r="DZ205" s="7"/>
    </row>
    <row r="206" spans="128:130">
      <c r="DX206" s="135"/>
      <c r="DY206" s="135"/>
      <c r="DZ206" s="7"/>
    </row>
    <row r="207" spans="128:130">
      <c r="DX207" s="135"/>
      <c r="DY207" s="135"/>
      <c r="DZ207" s="7"/>
    </row>
    <row r="208" spans="128:130">
      <c r="DX208" s="135"/>
      <c r="DY208" s="135"/>
      <c r="DZ208" s="7"/>
    </row>
    <row r="209" spans="128:130">
      <c r="DX209" s="135"/>
      <c r="DY209" s="135"/>
      <c r="DZ209" s="7"/>
    </row>
    <row r="210" spans="128:130">
      <c r="DX210" s="135"/>
      <c r="DY210" s="135"/>
      <c r="DZ210" s="7"/>
    </row>
    <row r="211" spans="128:130">
      <c r="DX211" s="135"/>
      <c r="DY211" s="135"/>
      <c r="DZ211" s="7"/>
    </row>
    <row r="212" spans="128:130">
      <c r="DX212" s="135"/>
      <c r="DY212" s="135"/>
      <c r="DZ212" s="7"/>
    </row>
    <row r="213" spans="128:130">
      <c r="DX213" s="135"/>
      <c r="DY213" s="135"/>
      <c r="DZ213" s="7"/>
    </row>
    <row r="214" spans="128:130">
      <c r="DX214" s="135"/>
      <c r="DY214" s="135"/>
      <c r="DZ214" s="7"/>
    </row>
    <row r="215" spans="128:130">
      <c r="DX215" s="135"/>
      <c r="DY215" s="135"/>
      <c r="DZ215" s="7"/>
    </row>
    <row r="216" spans="128:130">
      <c r="DX216" s="135"/>
      <c r="DY216" s="135"/>
      <c r="DZ216" s="7"/>
    </row>
    <row r="217" spans="128:130">
      <c r="DX217" s="135"/>
      <c r="DY217" s="135"/>
      <c r="DZ217" s="7"/>
    </row>
    <row r="218" spans="128:130">
      <c r="DX218" s="135"/>
      <c r="DY218" s="135"/>
      <c r="DZ218" s="7"/>
    </row>
    <row r="219" spans="128:130">
      <c r="DX219" s="135"/>
      <c r="DY219" s="135"/>
      <c r="DZ219" s="7"/>
    </row>
    <row r="220" spans="128:130">
      <c r="DX220" s="135"/>
      <c r="DY220" s="135"/>
      <c r="DZ220" s="7"/>
    </row>
    <row r="221" spans="128:130">
      <c r="DX221" s="135"/>
      <c r="DY221" s="135"/>
      <c r="DZ221" s="7"/>
    </row>
    <row r="222" spans="128:130">
      <c r="DX222" s="135"/>
      <c r="DY222" s="135"/>
      <c r="DZ222" s="7"/>
    </row>
    <row r="223" spans="128:130">
      <c r="DX223" s="135"/>
      <c r="DY223" s="135"/>
      <c r="DZ223" s="7"/>
    </row>
    <row r="224" spans="128:130">
      <c r="DX224" s="135"/>
      <c r="DY224" s="135"/>
      <c r="DZ224" s="7"/>
    </row>
    <row r="225" spans="128:130">
      <c r="DX225" s="135"/>
      <c r="DY225" s="135"/>
      <c r="DZ225" s="7"/>
    </row>
    <row r="226" spans="128:130">
      <c r="DX226" s="135"/>
      <c r="DY226" s="135"/>
      <c r="DZ226" s="7"/>
    </row>
    <row r="227" spans="128:130">
      <c r="DX227" s="135"/>
      <c r="DY227" s="135"/>
      <c r="DZ227" s="7"/>
    </row>
    <row r="228" spans="128:130">
      <c r="DX228" s="135"/>
      <c r="DY228" s="135"/>
      <c r="DZ228" s="7"/>
    </row>
    <row r="229" spans="128:130">
      <c r="DX229" s="135"/>
      <c r="DY229" s="135"/>
      <c r="DZ229" s="7"/>
    </row>
    <row r="230" spans="128:130">
      <c r="DX230" s="135"/>
      <c r="DY230" s="135"/>
      <c r="DZ230" s="7"/>
    </row>
    <row r="231" spans="128:130">
      <c r="DX231" s="135"/>
      <c r="DY231" s="135"/>
      <c r="DZ231" s="7"/>
    </row>
    <row r="232" spans="128:130">
      <c r="DX232" s="135"/>
      <c r="DY232" s="135"/>
      <c r="DZ232" s="7"/>
    </row>
    <row r="233" spans="128:130">
      <c r="DX233" s="135"/>
      <c r="DY233" s="135"/>
      <c r="DZ233" s="7"/>
    </row>
    <row r="234" spans="128:130">
      <c r="DX234" s="135"/>
      <c r="DY234" s="135"/>
      <c r="DZ234" s="7"/>
    </row>
    <row r="235" spans="128:130">
      <c r="DX235" s="135"/>
      <c r="DY235" s="135"/>
      <c r="DZ235" s="7"/>
    </row>
    <row r="236" spans="128:130">
      <c r="DX236" s="135"/>
      <c r="DY236" s="135"/>
      <c r="DZ236" s="7"/>
    </row>
    <row r="237" spans="128:130">
      <c r="DX237" s="135"/>
      <c r="DY237" s="135"/>
      <c r="DZ237" s="7"/>
    </row>
    <row r="238" spans="128:130">
      <c r="DX238" s="135"/>
      <c r="DY238" s="135"/>
      <c r="DZ238" s="7"/>
    </row>
    <row r="239" spans="128:130">
      <c r="DX239" s="135"/>
      <c r="DY239" s="135"/>
      <c r="DZ239" s="7"/>
    </row>
    <row r="240" spans="128:130">
      <c r="DX240" s="135"/>
      <c r="DY240" s="135"/>
      <c r="DZ240" s="7"/>
    </row>
    <row r="241" spans="128:130">
      <c r="DX241" s="135"/>
      <c r="DY241" s="135"/>
      <c r="DZ241" s="7"/>
    </row>
    <row r="242" spans="128:130">
      <c r="DX242" s="135"/>
      <c r="DY242" s="135"/>
      <c r="DZ242" s="7"/>
    </row>
    <row r="243" spans="128:130">
      <c r="DX243" s="135"/>
      <c r="DY243" s="135"/>
      <c r="DZ243" s="7"/>
    </row>
    <row r="244" spans="128:130">
      <c r="DX244" s="135"/>
      <c r="DY244" s="135"/>
      <c r="DZ244" s="7"/>
    </row>
    <row r="245" spans="128:130">
      <c r="DX245" s="135"/>
      <c r="DY245" s="135"/>
      <c r="DZ245" s="7"/>
    </row>
    <row r="246" spans="128:130">
      <c r="DX246" s="135"/>
      <c r="DY246" s="135"/>
      <c r="DZ246" s="7"/>
    </row>
    <row r="247" spans="128:130">
      <c r="DX247" s="135"/>
      <c r="DY247" s="135"/>
      <c r="DZ247" s="7"/>
    </row>
    <row r="248" spans="128:130">
      <c r="DX248" s="135"/>
      <c r="DY248" s="135"/>
      <c r="DZ248" s="7"/>
    </row>
    <row r="249" spans="128:130">
      <c r="DX249" s="135"/>
      <c r="DY249" s="135"/>
      <c r="DZ249" s="7"/>
    </row>
    <row r="250" spans="128:130">
      <c r="DX250" s="135"/>
      <c r="DY250" s="135"/>
      <c r="DZ250" s="7"/>
    </row>
    <row r="251" spans="128:130">
      <c r="DX251" s="135"/>
      <c r="DY251" s="135"/>
      <c r="DZ251" s="7"/>
    </row>
    <row r="252" spans="128:130">
      <c r="DX252" s="135"/>
      <c r="DY252" s="135"/>
      <c r="DZ252" s="7"/>
    </row>
    <row r="253" spans="128:130">
      <c r="DX253" s="135"/>
      <c r="DY253" s="135"/>
      <c r="DZ253" s="7"/>
    </row>
    <row r="254" spans="128:130">
      <c r="DX254" s="135"/>
      <c r="DY254" s="135"/>
      <c r="DZ254" s="7"/>
    </row>
    <row r="255" spans="128:130">
      <c r="DX255" s="135"/>
      <c r="DY255" s="135"/>
      <c r="DZ255" s="7"/>
    </row>
    <row r="256" spans="128:130">
      <c r="DX256" s="135"/>
      <c r="DY256" s="135"/>
      <c r="DZ256" s="7"/>
    </row>
    <row r="257" spans="128:130">
      <c r="DX257" s="135"/>
      <c r="DY257" s="135"/>
      <c r="DZ257" s="7"/>
    </row>
    <row r="258" spans="128:130">
      <c r="DX258" s="135"/>
      <c r="DY258" s="135"/>
      <c r="DZ258" s="7"/>
    </row>
    <row r="259" spans="128:130">
      <c r="DX259" s="135"/>
      <c r="DY259" s="135"/>
      <c r="DZ259" s="7"/>
    </row>
    <row r="260" spans="128:130">
      <c r="DX260" s="135"/>
      <c r="DY260" s="135"/>
      <c r="DZ260" s="7"/>
    </row>
    <row r="261" spans="128:130">
      <c r="DX261" s="135"/>
      <c r="DY261" s="135"/>
      <c r="DZ261" s="7"/>
    </row>
    <row r="262" spans="128:130">
      <c r="DX262" s="135"/>
      <c r="DY262" s="135"/>
      <c r="DZ262" s="7"/>
    </row>
    <row r="263" spans="128:130">
      <c r="DX263" s="135"/>
      <c r="DY263" s="135"/>
      <c r="DZ263" s="7"/>
    </row>
    <row r="264" spans="128:130">
      <c r="DX264" s="135"/>
      <c r="DY264" s="135"/>
      <c r="DZ264" s="7"/>
    </row>
    <row r="265" spans="128:130">
      <c r="DX265" s="135"/>
      <c r="DY265" s="135"/>
      <c r="DZ265" s="7"/>
    </row>
    <row r="266" spans="128:130">
      <c r="DX266" s="135"/>
      <c r="DY266" s="135"/>
      <c r="DZ266" s="7"/>
    </row>
    <row r="267" spans="128:130">
      <c r="DX267" s="135"/>
      <c r="DY267" s="135"/>
      <c r="DZ267" s="7"/>
    </row>
    <row r="268" spans="128:130">
      <c r="DX268" s="135"/>
      <c r="DY268" s="135"/>
      <c r="DZ268" s="7"/>
    </row>
    <row r="269" spans="128:130">
      <c r="DX269" s="135"/>
      <c r="DY269" s="135"/>
      <c r="DZ269" s="7"/>
    </row>
    <row r="270" spans="128:130">
      <c r="DX270" s="135"/>
      <c r="DY270" s="135"/>
      <c r="DZ270" s="7"/>
    </row>
    <row r="271" spans="128:130">
      <c r="DX271" s="135"/>
      <c r="DY271" s="135"/>
      <c r="DZ271" s="7"/>
    </row>
    <row r="272" spans="128:130">
      <c r="DX272" s="135"/>
      <c r="DY272" s="135"/>
      <c r="DZ272" s="7"/>
    </row>
    <row r="273" spans="128:130">
      <c r="DX273" s="135"/>
      <c r="DY273" s="135"/>
      <c r="DZ273" s="7"/>
    </row>
    <row r="274" spans="128:130">
      <c r="DX274" s="135"/>
      <c r="DY274" s="135"/>
      <c r="DZ274" s="7"/>
    </row>
    <row r="275" spans="128:130">
      <c r="DX275" s="135"/>
      <c r="DY275" s="135"/>
      <c r="DZ275" s="7"/>
    </row>
    <row r="276" spans="128:130">
      <c r="DX276" s="135"/>
      <c r="DY276" s="135"/>
      <c r="DZ276" s="7"/>
    </row>
    <row r="277" spans="128:130">
      <c r="DX277" s="135"/>
      <c r="DY277" s="135"/>
      <c r="DZ277" s="7"/>
    </row>
    <row r="278" spans="128:130">
      <c r="DX278" s="135"/>
      <c r="DY278" s="135"/>
      <c r="DZ278" s="7"/>
    </row>
    <row r="279" spans="128:130">
      <c r="DX279" s="135"/>
      <c r="DY279" s="135"/>
      <c r="DZ279" s="7"/>
    </row>
    <row r="280" spans="128:130">
      <c r="DX280" s="135"/>
      <c r="DY280" s="135"/>
      <c r="DZ280" s="7"/>
    </row>
    <row r="281" spans="128:130">
      <c r="DX281" s="135"/>
      <c r="DY281" s="135"/>
      <c r="DZ281" s="7"/>
    </row>
    <row r="282" spans="128:130">
      <c r="DX282" s="135"/>
      <c r="DY282" s="135"/>
      <c r="DZ282" s="7"/>
    </row>
    <row r="283" spans="128:130">
      <c r="DX283" s="135"/>
      <c r="DY283" s="135"/>
      <c r="DZ283" s="7"/>
    </row>
    <row r="284" spans="128:130">
      <c r="DX284" s="135"/>
      <c r="DY284" s="135"/>
      <c r="DZ284" s="7"/>
    </row>
    <row r="285" spans="128:130">
      <c r="DX285" s="135"/>
      <c r="DY285" s="135"/>
      <c r="DZ285" s="7"/>
    </row>
    <row r="286" spans="128:130">
      <c r="DX286" s="135"/>
      <c r="DY286" s="135"/>
      <c r="DZ286" s="7"/>
    </row>
    <row r="287" spans="128:130">
      <c r="DX287" s="135"/>
      <c r="DY287" s="135"/>
      <c r="DZ287" s="7"/>
    </row>
    <row r="288" spans="128:130">
      <c r="DX288" s="135"/>
      <c r="DY288" s="135"/>
      <c r="DZ288" s="7"/>
    </row>
    <row r="289" spans="128:130">
      <c r="DX289" s="135"/>
      <c r="DY289" s="135"/>
      <c r="DZ289" s="7"/>
    </row>
    <row r="290" spans="128:130">
      <c r="DX290" s="135"/>
      <c r="DY290" s="135"/>
      <c r="DZ290" s="7"/>
    </row>
    <row r="291" spans="128:130">
      <c r="DX291" s="135"/>
      <c r="DY291" s="135"/>
      <c r="DZ291" s="7"/>
    </row>
    <row r="292" spans="128:130">
      <c r="DX292" s="135"/>
      <c r="DY292" s="135"/>
      <c r="DZ292" s="7"/>
    </row>
    <row r="293" spans="128:130">
      <c r="DX293" s="135"/>
      <c r="DY293" s="135"/>
      <c r="DZ293" s="7"/>
    </row>
    <row r="294" spans="128:130">
      <c r="DX294" s="135"/>
      <c r="DY294" s="135"/>
      <c r="DZ294" s="7"/>
    </row>
    <row r="295" spans="128:130">
      <c r="DX295" s="135"/>
      <c r="DY295" s="135"/>
      <c r="DZ295" s="7"/>
    </row>
    <row r="296" spans="128:130">
      <c r="DX296" s="135"/>
      <c r="DY296" s="135"/>
      <c r="DZ296" s="7"/>
    </row>
    <row r="297" spans="128:130">
      <c r="DX297" s="135"/>
      <c r="DY297" s="135"/>
      <c r="DZ297" s="7"/>
    </row>
    <row r="298" spans="128:130">
      <c r="DX298" s="135"/>
      <c r="DY298" s="135"/>
      <c r="DZ298" s="7"/>
    </row>
    <row r="299" spans="128:130">
      <c r="DX299" s="135"/>
      <c r="DY299" s="135"/>
      <c r="DZ299" s="7"/>
    </row>
    <row r="300" spans="128:130">
      <c r="DX300" s="135"/>
      <c r="DY300" s="135"/>
      <c r="DZ300" s="7"/>
    </row>
    <row r="301" spans="128:130">
      <c r="DX301" s="135"/>
      <c r="DY301" s="135"/>
      <c r="DZ301" s="7"/>
    </row>
    <row r="302" spans="128:130">
      <c r="DX302" s="135"/>
      <c r="DY302" s="135"/>
      <c r="DZ302" s="7"/>
    </row>
    <row r="303" spans="128:130">
      <c r="DX303" s="135"/>
      <c r="DY303" s="135"/>
      <c r="DZ303" s="7"/>
    </row>
    <row r="304" spans="128:130">
      <c r="DX304" s="135"/>
      <c r="DY304" s="135"/>
      <c r="DZ304" s="7"/>
    </row>
    <row r="305" spans="128:130">
      <c r="DX305" s="135"/>
      <c r="DY305" s="135"/>
      <c r="DZ305" s="7"/>
    </row>
    <row r="306" spans="128:130">
      <c r="DX306" s="135"/>
      <c r="DY306" s="135"/>
      <c r="DZ306" s="7"/>
    </row>
    <row r="307" spans="128:130">
      <c r="DX307" s="135"/>
      <c r="DY307" s="135"/>
      <c r="DZ307" s="7"/>
    </row>
    <row r="308" spans="128:130">
      <c r="DX308" s="135"/>
      <c r="DY308" s="135"/>
      <c r="DZ308" s="7"/>
    </row>
    <row r="309" spans="128:130">
      <c r="DX309" s="135"/>
      <c r="DY309" s="135"/>
      <c r="DZ309" s="7"/>
    </row>
    <row r="310" spans="128:130">
      <c r="DX310" s="135"/>
      <c r="DY310" s="135"/>
      <c r="DZ310" s="7"/>
    </row>
  </sheetData>
  <sheetProtection algorithmName="SHA-512" hashValue="A3K9yM8dFi3KkhJLspE6V9BI7p3eZW+WOMdw018OCEVW5EAD+aK+9Hv9505KRThgWlIcSiBYFXrZhO0qtCQXFA==" saltValue="/NnFAYQ0dAwQG3ECjjhuBg==" spinCount="100000" sheet="1" objects="1" scenarios="1"/>
  <phoneticPr fontId="1"/>
  <printOptions headings="1"/>
  <pageMargins left="0.70866141732283472" right="0.70866141732283472" top="0.74803149606299213" bottom="0.74803149606299213" header="0.31496062992125984" footer="0.31496062992125984"/>
  <pageSetup paperSize="9"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a988dc85-f4d3-4594-a139-b987be640270">
      <Terms xmlns="http://schemas.microsoft.com/office/infopath/2007/PartnerControls"/>
    </lcf76f155ced4ddcb4097134ff3c332f>
    <_x4f5c__x6210__x65e5__x6642_ xmlns="a988dc85-f4d3-4594-a139-b987be64027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369A81CF962F34D821FEEFC0AE15142" ma:contentTypeVersion="16" ma:contentTypeDescription="新しいドキュメントを作成します。" ma:contentTypeScope="" ma:versionID="c43c55be18ac162c896378bcd20a1962">
  <xsd:schema xmlns:xsd="http://www.w3.org/2001/XMLSchema" xmlns:xs="http://www.w3.org/2001/XMLSchema" xmlns:p="http://schemas.microsoft.com/office/2006/metadata/properties" xmlns:ns2="a988dc85-f4d3-4594-a139-b987be640270" xmlns:ns3="85ec59af-1a16-40a0-b163-384e34c79a5c" targetNamespace="http://schemas.microsoft.com/office/2006/metadata/properties" ma:root="true" ma:fieldsID="dab0622d954d43c716ab051608e79d14" ns2:_="" ns3:_="">
    <xsd:import namespace="a988dc85-f4d3-4594-a139-b987be640270"/>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88dc85-f4d3-4594-a139-b987be640270"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SharedWithUsers" ma:index="13"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共有相手の詳細情報" ma:internalName="SharedWithDetails" ma:readOnly="true">
      <xsd:simpleType>
        <xsd:restriction base="dms:Note">
          <xsd:maxLength value="255"/>
        </xsd:restriction>
      </xsd:simpleType>
    </xsd:element>
    <xsd:element name="TaxCatchAll" ma:index="17" nillable="true" ma:displayName="Taxonomy Catch All Column" ma:hidden="true" ma:list="{8d448e02-4000-4f84-a470-87e844d130b8}"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14B493-7924-44DD-B661-C9A0789CB715}">
  <ds:schemaRefs>
    <ds:schemaRef ds:uri="http://schemas.openxmlformats.org/package/2006/metadata/core-properties"/>
    <ds:schemaRef ds:uri="a988dc85-f4d3-4594-a139-b987be640270"/>
    <ds:schemaRef ds:uri="http://schemas.microsoft.com/office/2006/documentManagement/types"/>
    <ds:schemaRef ds:uri="http://www.w3.org/XML/1998/namespace"/>
    <ds:schemaRef ds:uri="http://purl.org/dc/dcmitype/"/>
    <ds:schemaRef ds:uri="http://purl.org/dc/terms/"/>
    <ds:schemaRef ds:uri="85ec59af-1a16-40a0-b163-384e34c79a5c"/>
    <ds:schemaRef ds:uri="http://schemas.microsoft.com/office/2006/metadata/properties"/>
    <ds:schemaRef ds:uri="http://purl.org/dc/elements/1.1/"/>
    <ds:schemaRef ds:uri="http://schemas.microsoft.com/office/infopath/2007/PartnerControls"/>
  </ds:schemaRefs>
</ds:datastoreItem>
</file>

<file path=customXml/itemProps2.xml><?xml version="1.0" encoding="utf-8"?>
<ds:datastoreItem xmlns:ds="http://schemas.openxmlformats.org/officeDocument/2006/customXml" ds:itemID="{107EB48B-A426-4047-82A7-89F7FE5704A8}">
  <ds:schemaRefs>
    <ds:schemaRef ds:uri="http://schemas.microsoft.com/sharepoint/v3/contenttype/forms"/>
  </ds:schemaRefs>
</ds:datastoreItem>
</file>

<file path=customXml/itemProps3.xml><?xml version="1.0" encoding="utf-8"?>
<ds:datastoreItem xmlns:ds="http://schemas.openxmlformats.org/officeDocument/2006/customXml" ds:itemID="{FE790072-6292-4EF5-A683-3EA95436D4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88dc85-f4d3-4594-a139-b987be640270"/>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フロー図</vt:lpstr>
      <vt:lpstr>組合員入力フォーム</vt:lpstr>
      <vt:lpstr>様式</vt:lpstr>
      <vt:lpstr>所属所コード</vt:lpstr>
      <vt:lpstr>RPA用</vt:lpstr>
      <vt:lpstr>フロー図!Print_Area</vt:lpstr>
      <vt:lpstr>組合員入力フォーム!Print_Area</vt:lpstr>
      <vt:lpstr>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寺田　信二</dc:creator>
  <cp:keywords/>
  <dc:description/>
  <cp:lastModifiedBy>宮内 綾乃(MIYAUCHI Ayano)</cp:lastModifiedBy>
  <cp:revision/>
  <cp:lastPrinted>2024-11-28T09:09:41Z</cp:lastPrinted>
  <dcterms:created xsi:type="dcterms:W3CDTF">2020-09-23T05:09:56Z</dcterms:created>
  <dcterms:modified xsi:type="dcterms:W3CDTF">2024-11-29T06:54:07Z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0x0101003369A81CF962F34D821FEEFC0AE15142</vt:lpwstr>
  </property>
  <property fmtid="{D5CDD505-2E9C-101B-9397-08002B2CF9AE}" pid="3" name="MediaServiceImageTags">
    <vt:lpwstr/>
  </property>
</Properties>
</file>